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neva\Desktop\Бюджет 2024\Бюджет 2024\Разработка на Бюджет 2024\"/>
    </mc:Choice>
  </mc:AlternateContent>
  <bookViews>
    <workbookView xWindow="0" yWindow="0" windowWidth="23970" windowHeight="9615"/>
  </bookViews>
  <sheets>
    <sheet name="PROGNOZA" sheetId="1" r:id="rId1"/>
    <sheet name="list" sheetId="2" state="hidden" r:id="rId2"/>
    <sheet name="Groups" sheetId="3" state="hidden" r:id="rId3"/>
    <sheet name="INF" sheetId="4" state="hidden" r:id="rId4"/>
  </sheets>
  <definedNames>
    <definedName name="_xlnm._FilterDatabase" localSheetId="0" hidden="1">PROGNOZA!$J$1:$J$2427</definedName>
    <definedName name="DATE">list!$B$727:$B$738</definedName>
    <definedName name="DateName">list!$B$727:$C$738</definedName>
    <definedName name="EBK_DEIN">list!$B$11:$B$277</definedName>
    <definedName name="EBK_DEIN2">list!$B$11:$C$277</definedName>
    <definedName name="Excel_BuiltIn__FilterDatabase" localSheetId="0">PROGNOZA!$J$1:$J$2427</definedName>
    <definedName name="GROUPS">Groups!$A$1:$A$27</definedName>
    <definedName name="GROUPS2">Groups!$A$1:$B$27</definedName>
    <definedName name="OP_LIST">list!$A$283:$A$319</definedName>
    <definedName name="OP_LIST2">list!$A$283:$B$319</definedName>
    <definedName name="PRBK">list!$A$436:$B$724</definedName>
    <definedName name="SMETKA">list!$A$2:$C$7</definedName>
  </definedNames>
  <calcPr calcId="152511"/>
</workbook>
</file>

<file path=xl/calcChain.xml><?xml version="1.0" encoding="utf-8"?>
<calcChain xmlns="http://schemas.openxmlformats.org/spreadsheetml/2006/main">
  <c r="E247" i="1" l="1"/>
  <c r="F20" i="1"/>
  <c r="J27" i="4" l="1"/>
  <c r="J26" i="4"/>
  <c r="C2273" i="1"/>
  <c r="K2391" i="1" s="1"/>
  <c r="C2272" i="1"/>
  <c r="C2135" i="1"/>
  <c r="C2134" i="1"/>
  <c r="C1997" i="1"/>
  <c r="C1996" i="1"/>
  <c r="C1860" i="1"/>
  <c r="C1859" i="1"/>
  <c r="C1723" i="1"/>
  <c r="C1724" i="1" s="1"/>
  <c r="C1722" i="1"/>
  <c r="C1586" i="1"/>
  <c r="C1585" i="1"/>
  <c r="C1449" i="1"/>
  <c r="C1448" i="1"/>
  <c r="C1312" i="1"/>
  <c r="C1311" i="1"/>
  <c r="C1175" i="1"/>
  <c r="C1176" i="1" s="1"/>
  <c r="C1174" i="1"/>
  <c r="C1038" i="1"/>
  <c r="C1037" i="1"/>
  <c r="C901" i="1"/>
  <c r="K1019" i="1" s="1"/>
  <c r="C900" i="1"/>
  <c r="C764" i="1"/>
  <c r="C763" i="1"/>
  <c r="C627" i="1"/>
  <c r="C626" i="1"/>
  <c r="B12" i="1"/>
  <c r="Q154" i="4"/>
  <c r="Q153" i="4"/>
  <c r="Q152" i="4"/>
  <c r="Q151" i="4"/>
  <c r="Q150" i="4"/>
  <c r="Q149" i="4"/>
  <c r="R145" i="4"/>
  <c r="Q145" i="4"/>
  <c r="K145" i="4"/>
  <c r="Q144" i="4"/>
  <c r="Q143" i="4"/>
  <c r="Q142" i="4"/>
  <c r="Q141" i="4"/>
  <c r="Q140" i="4"/>
  <c r="Q139" i="4"/>
  <c r="Q138" i="4"/>
  <c r="Q137" i="4"/>
  <c r="Q136" i="4"/>
  <c r="P136" i="4"/>
  <c r="O136" i="4"/>
  <c r="N136" i="4"/>
  <c r="M136" i="4"/>
  <c r="L136" i="4"/>
  <c r="Q135" i="4"/>
  <c r="Q134" i="4"/>
  <c r="Q133" i="4"/>
  <c r="Q132" i="4"/>
  <c r="Q131" i="4"/>
  <c r="P131" i="4"/>
  <c r="O131" i="4"/>
  <c r="N131" i="4"/>
  <c r="M131" i="4"/>
  <c r="L131" i="4"/>
  <c r="Q130" i="4"/>
  <c r="Q129" i="4"/>
  <c r="Q128" i="4"/>
  <c r="Q127" i="4"/>
  <c r="P127" i="4"/>
  <c r="O127" i="4"/>
  <c r="N127" i="4"/>
  <c r="M127" i="4"/>
  <c r="L127" i="4"/>
  <c r="Q126" i="4"/>
  <c r="Q125" i="4"/>
  <c r="Q124" i="4"/>
  <c r="Q123" i="4"/>
  <c r="Q122" i="4"/>
  <c r="Q121" i="4"/>
  <c r="Q120" i="4"/>
  <c r="Q119" i="4"/>
  <c r="P119" i="4"/>
  <c r="O119" i="4"/>
  <c r="N119" i="4"/>
  <c r="M119" i="4"/>
  <c r="L119" i="4"/>
  <c r="Q118" i="4"/>
  <c r="Q117" i="4"/>
  <c r="Q116" i="4"/>
  <c r="Q115" i="4"/>
  <c r="P115" i="4"/>
  <c r="O115" i="4"/>
  <c r="N115" i="4"/>
  <c r="M115" i="4"/>
  <c r="L115" i="4"/>
  <c r="Q114" i="4"/>
  <c r="Q113" i="4"/>
  <c r="Q112" i="4"/>
  <c r="Q111" i="4"/>
  <c r="Q110" i="4"/>
  <c r="Q109" i="4"/>
  <c r="Q108" i="4"/>
  <c r="P108" i="4"/>
  <c r="O108" i="4"/>
  <c r="N108" i="4"/>
  <c r="M108" i="4"/>
  <c r="L108" i="4"/>
  <c r="Q107" i="4"/>
  <c r="Q106" i="4"/>
  <c r="Q105" i="4"/>
  <c r="Q104" i="4"/>
  <c r="Q103" i="4"/>
  <c r="Q102" i="4"/>
  <c r="Q101" i="4"/>
  <c r="P101" i="4"/>
  <c r="O101" i="4"/>
  <c r="N101" i="4"/>
  <c r="M101" i="4"/>
  <c r="L101" i="4"/>
  <c r="Q100" i="4"/>
  <c r="Q99" i="4"/>
  <c r="Q98" i="4"/>
  <c r="Q97" i="4"/>
  <c r="Q96" i="4"/>
  <c r="Q95" i="4"/>
  <c r="Q94" i="4"/>
  <c r="Q93" i="4"/>
  <c r="Q92" i="4"/>
  <c r="P92" i="4"/>
  <c r="O92" i="4"/>
  <c r="N92" i="4"/>
  <c r="M92" i="4"/>
  <c r="L92" i="4"/>
  <c r="Q91" i="4"/>
  <c r="Q90" i="4"/>
  <c r="Q89" i="4"/>
  <c r="Q88" i="4"/>
  <c r="Q87" i="4"/>
  <c r="Q86" i="4"/>
  <c r="Q85" i="4"/>
  <c r="Q84" i="4"/>
  <c r="Q83" i="4"/>
  <c r="P83" i="4"/>
  <c r="O83" i="4"/>
  <c r="N83" i="4"/>
  <c r="M83" i="4"/>
  <c r="L83" i="4"/>
  <c r="Q82" i="4"/>
  <c r="Q81" i="4"/>
  <c r="Q80" i="4"/>
  <c r="Q79" i="4"/>
  <c r="Q78" i="4"/>
  <c r="Q77" i="4"/>
  <c r="Q76" i="4"/>
  <c r="P76" i="4"/>
  <c r="O76" i="4"/>
  <c r="N76" i="4"/>
  <c r="M76" i="4"/>
  <c r="L76" i="4"/>
  <c r="Q75" i="4"/>
  <c r="Q74" i="4"/>
  <c r="Q73" i="4"/>
  <c r="Q72" i="4"/>
  <c r="Q71" i="4"/>
  <c r="Q70" i="4"/>
  <c r="P70" i="4"/>
  <c r="O70" i="4"/>
  <c r="N70" i="4"/>
  <c r="M70" i="4"/>
  <c r="L70" i="4"/>
  <c r="Q69" i="4"/>
  <c r="Q68" i="4"/>
  <c r="Q67" i="4"/>
  <c r="Q66" i="4"/>
  <c r="P66" i="4"/>
  <c r="O66" i="4"/>
  <c r="N66" i="4"/>
  <c r="M66" i="4"/>
  <c r="L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P48" i="4"/>
  <c r="O48" i="4"/>
  <c r="N48" i="4"/>
  <c r="M48" i="4"/>
  <c r="L48" i="4"/>
  <c r="Q47" i="4"/>
  <c r="Q46" i="4"/>
  <c r="Q45" i="4"/>
  <c r="Q44" i="4"/>
  <c r="Q43" i="4"/>
  <c r="Q42" i="4"/>
  <c r="Q41" i="4"/>
  <c r="Q40" i="4"/>
  <c r="Q39" i="4"/>
  <c r="P39" i="4"/>
  <c r="O39" i="4"/>
  <c r="N39" i="4"/>
  <c r="M39" i="4"/>
  <c r="L39" i="4"/>
  <c r="Q38" i="4"/>
  <c r="Q37" i="4"/>
  <c r="Q36" i="4"/>
  <c r="Q35" i="4"/>
  <c r="Q34" i="4"/>
  <c r="Q33" i="4"/>
  <c r="P33" i="4"/>
  <c r="O33" i="4"/>
  <c r="N33" i="4"/>
  <c r="M33" i="4"/>
  <c r="L33" i="4"/>
  <c r="Q32" i="4"/>
  <c r="Q31" i="4"/>
  <c r="Q30" i="4"/>
  <c r="P30" i="4"/>
  <c r="O30" i="4"/>
  <c r="N30" i="4"/>
  <c r="M30" i="4"/>
  <c r="L30" i="4"/>
  <c r="J28" i="4"/>
  <c r="O24" i="4"/>
  <c r="N24" i="4"/>
  <c r="M24" i="4"/>
  <c r="L24" i="4"/>
  <c r="O23" i="4"/>
  <c r="N23" i="4"/>
  <c r="M23" i="4"/>
  <c r="L23" i="4"/>
  <c r="I20" i="4"/>
  <c r="P24" i="4" s="1"/>
  <c r="M19" i="4"/>
  <c r="I19" i="4"/>
  <c r="P23" i="4" s="1"/>
  <c r="I17" i="4"/>
  <c r="M16" i="4"/>
  <c r="L16" i="4"/>
  <c r="I16" i="4"/>
  <c r="I14" i="4"/>
  <c r="Q12" i="4"/>
  <c r="J2395" i="1"/>
  <c r="D2391" i="1"/>
  <c r="J2390" i="1"/>
  <c r="J2389" i="1"/>
  <c r="J2388" i="1"/>
  <c r="J2387" i="1"/>
  <c r="J2386" i="1"/>
  <c r="J2385" i="1"/>
  <c r="J2384" i="1"/>
  <c r="J2383" i="1"/>
  <c r="I2382" i="1"/>
  <c r="H2382" i="1"/>
  <c r="G2382" i="1"/>
  <c r="F2382" i="1"/>
  <c r="E2382" i="1"/>
  <c r="J2381" i="1"/>
  <c r="J2380" i="1"/>
  <c r="J2379" i="1"/>
  <c r="J2378" i="1"/>
  <c r="I2377" i="1"/>
  <c r="H2377" i="1"/>
  <c r="G2377" i="1"/>
  <c r="F2377" i="1"/>
  <c r="E2377" i="1"/>
  <c r="J2376" i="1"/>
  <c r="J2375" i="1"/>
  <c r="J2374" i="1"/>
  <c r="I2373" i="1"/>
  <c r="H2373" i="1"/>
  <c r="G2373" i="1"/>
  <c r="F2373" i="1"/>
  <c r="E2373" i="1"/>
  <c r="J2372" i="1"/>
  <c r="J2371" i="1"/>
  <c r="J2370" i="1"/>
  <c r="J2369" i="1"/>
  <c r="J2368" i="1"/>
  <c r="J2367" i="1"/>
  <c r="J2366" i="1"/>
  <c r="I2365" i="1"/>
  <c r="H2365" i="1"/>
  <c r="G2365" i="1"/>
  <c r="F2365" i="1"/>
  <c r="E2365" i="1"/>
  <c r="J2364" i="1"/>
  <c r="J2363" i="1"/>
  <c r="J2362" i="1"/>
  <c r="I2361" i="1"/>
  <c r="H2361" i="1"/>
  <c r="G2361" i="1"/>
  <c r="F2361" i="1"/>
  <c r="E2361" i="1"/>
  <c r="J2360" i="1"/>
  <c r="J2359" i="1"/>
  <c r="J2358" i="1"/>
  <c r="J2357" i="1"/>
  <c r="J2356" i="1"/>
  <c r="J2355" i="1"/>
  <c r="I2354" i="1"/>
  <c r="H2354" i="1"/>
  <c r="G2354" i="1"/>
  <c r="F2354" i="1"/>
  <c r="E2354" i="1"/>
  <c r="J2353" i="1"/>
  <c r="J2352" i="1"/>
  <c r="J2351" i="1"/>
  <c r="J2350" i="1"/>
  <c r="J2349" i="1"/>
  <c r="J2348" i="1"/>
  <c r="I2347" i="1"/>
  <c r="H2347" i="1"/>
  <c r="G2347" i="1"/>
  <c r="F2347" i="1"/>
  <c r="E2347" i="1"/>
  <c r="J2346" i="1"/>
  <c r="J2345" i="1"/>
  <c r="J2344" i="1"/>
  <c r="J2343" i="1"/>
  <c r="J2342" i="1"/>
  <c r="J2341" i="1"/>
  <c r="J2340" i="1"/>
  <c r="J2339" i="1"/>
  <c r="I2338" i="1"/>
  <c r="H2338" i="1"/>
  <c r="G2338" i="1"/>
  <c r="F2338" i="1"/>
  <c r="E2338" i="1"/>
  <c r="J2337" i="1"/>
  <c r="J2336" i="1"/>
  <c r="J2335" i="1"/>
  <c r="J2334" i="1"/>
  <c r="J2333" i="1"/>
  <c r="J2332" i="1"/>
  <c r="J2331" i="1"/>
  <c r="J2330" i="1"/>
  <c r="I2329" i="1"/>
  <c r="H2329" i="1"/>
  <c r="G2329" i="1"/>
  <c r="F2329" i="1"/>
  <c r="E2329" i="1"/>
  <c r="J2328" i="1"/>
  <c r="J2327" i="1"/>
  <c r="J2326" i="1"/>
  <c r="J2325" i="1"/>
  <c r="J2324" i="1"/>
  <c r="J2323" i="1"/>
  <c r="I2322" i="1"/>
  <c r="H2322" i="1"/>
  <c r="G2322" i="1"/>
  <c r="F2322" i="1"/>
  <c r="E2322" i="1"/>
  <c r="J2321" i="1"/>
  <c r="J2320" i="1"/>
  <c r="J2319" i="1"/>
  <c r="J2318" i="1"/>
  <c r="J2317" i="1"/>
  <c r="I2316" i="1"/>
  <c r="H2316" i="1"/>
  <c r="G2316" i="1"/>
  <c r="F2316" i="1"/>
  <c r="E2316" i="1"/>
  <c r="J2315" i="1"/>
  <c r="J2314" i="1"/>
  <c r="J2313" i="1"/>
  <c r="I2312" i="1"/>
  <c r="H2312" i="1"/>
  <c r="G2312" i="1"/>
  <c r="F2312" i="1"/>
  <c r="E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I2294" i="1"/>
  <c r="H2294" i="1"/>
  <c r="G2294" i="1"/>
  <c r="F2294" i="1"/>
  <c r="E2294" i="1"/>
  <c r="J2293" i="1"/>
  <c r="J2292" i="1"/>
  <c r="J2291" i="1"/>
  <c r="J2290" i="1"/>
  <c r="J2289" i="1"/>
  <c r="J2288" i="1"/>
  <c r="J2287" i="1"/>
  <c r="J2286" i="1"/>
  <c r="I2285" i="1"/>
  <c r="H2285" i="1"/>
  <c r="G2285" i="1"/>
  <c r="F2285" i="1"/>
  <c r="E2285" i="1"/>
  <c r="J2285" i="1" s="1"/>
  <c r="J2284" i="1"/>
  <c r="J2283" i="1"/>
  <c r="J2282" i="1"/>
  <c r="J2281" i="1"/>
  <c r="J2280" i="1"/>
  <c r="I2279" i="1"/>
  <c r="H2279" i="1"/>
  <c r="G2279" i="1"/>
  <c r="F2279" i="1"/>
  <c r="E2279" i="1"/>
  <c r="J2278" i="1"/>
  <c r="J2277" i="1"/>
  <c r="I2276" i="1"/>
  <c r="H2276" i="1"/>
  <c r="G2276" i="1"/>
  <c r="F2276" i="1"/>
  <c r="E2276" i="1"/>
  <c r="I2269" i="1"/>
  <c r="H2269" i="1"/>
  <c r="G2269" i="1"/>
  <c r="F2269" i="1"/>
  <c r="E2269" i="1"/>
  <c r="B2266" i="1"/>
  <c r="F2265" i="1"/>
  <c r="B2265" i="1"/>
  <c r="B2263" i="1"/>
  <c r="B2262" i="1"/>
  <c r="J2258" i="1"/>
  <c r="K2254" i="1"/>
  <c r="D2254" i="1"/>
  <c r="J2253" i="1"/>
  <c r="J2252" i="1"/>
  <c r="J2251" i="1"/>
  <c r="J2250" i="1"/>
  <c r="J2249" i="1"/>
  <c r="J2248" i="1"/>
  <c r="J2247" i="1"/>
  <c r="J2246" i="1"/>
  <c r="I2245" i="1"/>
  <c r="H2245" i="1"/>
  <c r="G2245" i="1"/>
  <c r="F2245" i="1"/>
  <c r="E2245" i="1"/>
  <c r="J2244" i="1"/>
  <c r="J2243" i="1"/>
  <c r="J2242" i="1"/>
  <c r="J2241" i="1"/>
  <c r="I2240" i="1"/>
  <c r="H2240" i="1"/>
  <c r="G2240" i="1"/>
  <c r="F2240" i="1"/>
  <c r="E2240" i="1"/>
  <c r="J2239" i="1"/>
  <c r="J2238" i="1"/>
  <c r="J2237" i="1"/>
  <c r="I2236" i="1"/>
  <c r="H2236" i="1"/>
  <c r="G2236" i="1"/>
  <c r="F2236" i="1"/>
  <c r="E2236" i="1"/>
  <c r="J2235" i="1"/>
  <c r="J2234" i="1"/>
  <c r="J2233" i="1"/>
  <c r="J2232" i="1"/>
  <c r="J2231" i="1"/>
  <c r="J2230" i="1"/>
  <c r="J2229" i="1"/>
  <c r="I2228" i="1"/>
  <c r="H2228" i="1"/>
  <c r="G2228" i="1"/>
  <c r="F2228" i="1"/>
  <c r="E2228" i="1"/>
  <c r="J2226" i="1"/>
  <c r="J2225" i="1"/>
  <c r="J2224" i="1"/>
  <c r="I2223" i="1"/>
  <c r="H2223" i="1"/>
  <c r="G2223" i="1"/>
  <c r="F2223" i="1"/>
  <c r="E2223" i="1"/>
  <c r="J2222" i="1"/>
  <c r="J2221" i="1"/>
  <c r="J2220" i="1"/>
  <c r="J2219" i="1"/>
  <c r="J2218" i="1"/>
  <c r="J2217" i="1"/>
  <c r="I2216" i="1"/>
  <c r="H2216" i="1"/>
  <c r="G2216" i="1"/>
  <c r="F2216" i="1"/>
  <c r="E2216" i="1"/>
  <c r="J2215" i="1"/>
  <c r="J2214" i="1"/>
  <c r="J2213" i="1"/>
  <c r="J2212" i="1"/>
  <c r="J2211" i="1"/>
  <c r="J2210" i="1"/>
  <c r="I2209" i="1"/>
  <c r="H2209" i="1"/>
  <c r="G2209" i="1"/>
  <c r="F2209" i="1"/>
  <c r="E2209" i="1"/>
  <c r="J2208" i="1"/>
  <c r="J2207" i="1"/>
  <c r="J2206" i="1"/>
  <c r="J2205" i="1"/>
  <c r="J2204" i="1"/>
  <c r="J2203" i="1"/>
  <c r="J2202" i="1"/>
  <c r="J2201" i="1"/>
  <c r="I2200" i="1"/>
  <c r="H2200" i="1"/>
  <c r="G2200" i="1"/>
  <c r="F2200" i="1"/>
  <c r="E2200" i="1"/>
  <c r="J2199" i="1"/>
  <c r="J2198" i="1"/>
  <c r="J2197" i="1"/>
  <c r="J2196" i="1"/>
  <c r="J2195" i="1"/>
  <c r="J2194" i="1"/>
  <c r="J2193" i="1"/>
  <c r="J2192" i="1"/>
  <c r="I2191" i="1"/>
  <c r="H2191" i="1"/>
  <c r="G2191" i="1"/>
  <c r="F2191" i="1"/>
  <c r="E2191" i="1"/>
  <c r="J2190" i="1"/>
  <c r="J2189" i="1"/>
  <c r="J2188" i="1"/>
  <c r="J2187" i="1"/>
  <c r="J2186" i="1"/>
  <c r="J2185" i="1"/>
  <c r="I2184" i="1"/>
  <c r="H2184" i="1"/>
  <c r="G2184" i="1"/>
  <c r="F2184" i="1"/>
  <c r="E2184" i="1"/>
  <c r="J2183" i="1"/>
  <c r="J2182" i="1"/>
  <c r="J2181" i="1"/>
  <c r="J2180" i="1"/>
  <c r="J2179" i="1"/>
  <c r="I2178" i="1"/>
  <c r="H2178" i="1"/>
  <c r="G2178" i="1"/>
  <c r="F2178" i="1"/>
  <c r="E2178" i="1"/>
  <c r="J2177" i="1"/>
  <c r="J2176" i="1"/>
  <c r="J2175" i="1"/>
  <c r="I2174" i="1"/>
  <c r="H2174" i="1"/>
  <c r="G2174" i="1"/>
  <c r="F2174" i="1"/>
  <c r="E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I2156" i="1"/>
  <c r="H2156" i="1"/>
  <c r="G2156" i="1"/>
  <c r="F2156" i="1"/>
  <c r="E2156" i="1"/>
  <c r="J2155" i="1"/>
  <c r="J2154" i="1"/>
  <c r="J2153" i="1"/>
  <c r="J2152" i="1"/>
  <c r="J2151" i="1"/>
  <c r="J2150" i="1"/>
  <c r="J2149" i="1"/>
  <c r="J2148" i="1"/>
  <c r="I2147" i="1"/>
  <c r="H2147" i="1"/>
  <c r="G2147" i="1"/>
  <c r="F2147" i="1"/>
  <c r="E2147" i="1"/>
  <c r="J2146" i="1"/>
  <c r="J2145" i="1"/>
  <c r="J2144" i="1"/>
  <c r="J2143" i="1"/>
  <c r="J2142" i="1"/>
  <c r="I2141" i="1"/>
  <c r="H2141" i="1"/>
  <c r="G2141" i="1"/>
  <c r="F2141" i="1"/>
  <c r="E2141" i="1"/>
  <c r="J2140" i="1"/>
  <c r="J2139" i="1"/>
  <c r="I2138" i="1"/>
  <c r="H2138" i="1"/>
  <c r="G2138" i="1"/>
  <c r="F2138" i="1"/>
  <c r="E2138" i="1"/>
  <c r="C2136" i="1"/>
  <c r="I2131" i="1"/>
  <c r="H2131" i="1"/>
  <c r="G2131" i="1"/>
  <c r="F2131" i="1"/>
  <c r="E2131" i="1"/>
  <c r="B2128" i="1"/>
  <c r="F2127" i="1"/>
  <c r="B2127" i="1"/>
  <c r="B2125" i="1"/>
  <c r="B2124" i="1"/>
  <c r="J2120" i="1"/>
  <c r="D2116" i="1"/>
  <c r="J2115" i="1"/>
  <c r="J2114" i="1"/>
  <c r="J2113" i="1"/>
  <c r="J2112" i="1"/>
  <c r="J2111" i="1"/>
  <c r="J2110" i="1"/>
  <c r="J2109" i="1"/>
  <c r="J2108" i="1"/>
  <c r="I2107" i="1"/>
  <c r="H2107" i="1"/>
  <c r="G2107" i="1"/>
  <c r="F2107" i="1"/>
  <c r="E2107" i="1"/>
  <c r="J2107" i="1" s="1"/>
  <c r="J2106" i="1"/>
  <c r="J2105" i="1"/>
  <c r="J2104" i="1"/>
  <c r="J2103" i="1"/>
  <c r="I2102" i="1"/>
  <c r="H2102" i="1"/>
  <c r="G2102" i="1"/>
  <c r="F2102" i="1"/>
  <c r="E2102" i="1"/>
  <c r="J2101" i="1"/>
  <c r="J2100" i="1"/>
  <c r="J2099" i="1"/>
  <c r="I2098" i="1"/>
  <c r="H2098" i="1"/>
  <c r="G2098" i="1"/>
  <c r="F2098" i="1"/>
  <c r="E2098" i="1"/>
  <c r="J2097" i="1"/>
  <c r="J2096" i="1"/>
  <c r="J2095" i="1"/>
  <c r="J2094" i="1"/>
  <c r="J2093" i="1"/>
  <c r="J2092" i="1"/>
  <c r="J2091" i="1"/>
  <c r="I2090" i="1"/>
  <c r="H2090" i="1"/>
  <c r="G2090" i="1"/>
  <c r="F2090" i="1"/>
  <c r="E2090" i="1"/>
  <c r="J2089" i="1"/>
  <c r="J2088" i="1"/>
  <c r="J2087" i="1"/>
  <c r="I2086" i="1"/>
  <c r="H2086" i="1"/>
  <c r="G2086" i="1"/>
  <c r="F2086" i="1"/>
  <c r="J2086" i="1" s="1"/>
  <c r="E2086" i="1"/>
  <c r="J2085" i="1"/>
  <c r="J2084" i="1"/>
  <c r="J2083" i="1"/>
  <c r="J2082" i="1"/>
  <c r="J2081" i="1"/>
  <c r="J2080" i="1"/>
  <c r="I2079" i="1"/>
  <c r="H2079" i="1"/>
  <c r="G2079" i="1"/>
  <c r="F2079" i="1"/>
  <c r="E2079" i="1"/>
  <c r="J2078" i="1"/>
  <c r="J2077" i="1"/>
  <c r="J2076" i="1"/>
  <c r="J2075" i="1"/>
  <c r="J2074" i="1"/>
  <c r="J2073" i="1"/>
  <c r="I2072" i="1"/>
  <c r="H2072" i="1"/>
  <c r="G2072" i="1"/>
  <c r="F2072" i="1"/>
  <c r="E2072" i="1"/>
  <c r="J2071" i="1"/>
  <c r="J2070" i="1"/>
  <c r="J2069" i="1"/>
  <c r="J2068" i="1"/>
  <c r="J2067" i="1"/>
  <c r="J2066" i="1"/>
  <c r="J2065" i="1"/>
  <c r="J2064" i="1"/>
  <c r="I2063" i="1"/>
  <c r="H2063" i="1"/>
  <c r="G2063" i="1"/>
  <c r="F2063" i="1"/>
  <c r="E2063" i="1"/>
  <c r="J2062" i="1"/>
  <c r="J2061" i="1"/>
  <c r="J2060" i="1"/>
  <c r="J2059" i="1"/>
  <c r="J2058" i="1"/>
  <c r="J2057" i="1"/>
  <c r="J2056" i="1"/>
  <c r="J2055" i="1"/>
  <c r="I2054" i="1"/>
  <c r="H2054" i="1"/>
  <c r="G2054" i="1"/>
  <c r="F2054" i="1"/>
  <c r="J2054" i="1" s="1"/>
  <c r="E2054" i="1"/>
  <c r="J2053" i="1"/>
  <c r="J2052" i="1"/>
  <c r="J2051" i="1"/>
  <c r="J2050" i="1"/>
  <c r="J2049" i="1"/>
  <c r="J2048" i="1"/>
  <c r="I2047" i="1"/>
  <c r="H2047" i="1"/>
  <c r="G2047" i="1"/>
  <c r="F2047" i="1"/>
  <c r="E2047" i="1"/>
  <c r="J2046" i="1"/>
  <c r="J2045" i="1"/>
  <c r="J2044" i="1"/>
  <c r="J2043" i="1"/>
  <c r="J2042" i="1"/>
  <c r="I2041" i="1"/>
  <c r="H2041" i="1"/>
  <c r="G2041" i="1"/>
  <c r="F2041" i="1"/>
  <c r="E2041" i="1"/>
  <c r="J2040" i="1"/>
  <c r="J2039" i="1"/>
  <c r="J2038" i="1"/>
  <c r="I2037" i="1"/>
  <c r="H2037" i="1"/>
  <c r="G2037" i="1"/>
  <c r="F2037" i="1"/>
  <c r="E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2" i="1"/>
  <c r="J2021" i="1"/>
  <c r="J2020" i="1"/>
  <c r="J2019" i="1"/>
  <c r="I2018" i="1"/>
  <c r="H2018" i="1"/>
  <c r="G2018" i="1"/>
  <c r="F2018" i="1"/>
  <c r="E2018" i="1"/>
  <c r="J2017" i="1"/>
  <c r="J2016" i="1"/>
  <c r="J2015" i="1"/>
  <c r="J2014" i="1"/>
  <c r="J2013" i="1"/>
  <c r="J2012" i="1"/>
  <c r="J2011" i="1"/>
  <c r="J2010" i="1"/>
  <c r="I2009" i="1"/>
  <c r="H2009" i="1"/>
  <c r="G2009" i="1"/>
  <c r="F2009" i="1"/>
  <c r="E2009" i="1"/>
  <c r="J2008" i="1"/>
  <c r="J2007" i="1"/>
  <c r="J2006" i="1"/>
  <c r="J2005" i="1"/>
  <c r="J2004" i="1"/>
  <c r="I2003" i="1"/>
  <c r="H2003" i="1"/>
  <c r="G2003" i="1"/>
  <c r="F2003" i="1"/>
  <c r="E2003" i="1"/>
  <c r="J2002" i="1"/>
  <c r="J2001" i="1"/>
  <c r="I2000" i="1"/>
  <c r="H2000" i="1"/>
  <c r="G2000" i="1"/>
  <c r="G2116" i="1" s="1"/>
  <c r="F2000" i="1"/>
  <c r="E2000" i="1"/>
  <c r="I1993" i="1"/>
  <c r="H1993" i="1"/>
  <c r="G1993" i="1"/>
  <c r="F1993" i="1"/>
  <c r="E1993" i="1"/>
  <c r="B1990" i="1"/>
  <c r="F1989" i="1"/>
  <c r="B1989" i="1"/>
  <c r="B1987" i="1"/>
  <c r="B1986" i="1"/>
  <c r="J1982" i="1"/>
  <c r="K1978" i="1"/>
  <c r="D1978" i="1"/>
  <c r="J1977" i="1"/>
  <c r="J1976" i="1"/>
  <c r="J1975" i="1"/>
  <c r="J1974" i="1"/>
  <c r="J1973" i="1"/>
  <c r="J1972" i="1"/>
  <c r="J1971" i="1"/>
  <c r="J1970" i="1"/>
  <c r="I1969" i="1"/>
  <c r="H1969" i="1"/>
  <c r="G1969" i="1"/>
  <c r="F1969" i="1"/>
  <c r="E1969" i="1"/>
  <c r="J1969" i="1" s="1"/>
  <c r="J1968" i="1"/>
  <c r="J1967" i="1"/>
  <c r="J1966" i="1"/>
  <c r="J1965" i="1"/>
  <c r="I1964" i="1"/>
  <c r="H1964" i="1"/>
  <c r="G1964" i="1"/>
  <c r="F1964" i="1"/>
  <c r="J1964" i="1" s="1"/>
  <c r="E1964" i="1"/>
  <c r="J1963" i="1"/>
  <c r="J1962" i="1"/>
  <c r="J1961" i="1"/>
  <c r="I1960" i="1"/>
  <c r="H1960" i="1"/>
  <c r="G1960" i="1"/>
  <c r="F1960" i="1"/>
  <c r="E1960" i="1"/>
  <c r="J1959" i="1"/>
  <c r="J1957" i="1"/>
  <c r="J1956" i="1"/>
  <c r="J1955" i="1"/>
  <c r="J1954" i="1"/>
  <c r="J1953" i="1"/>
  <c r="I1952" i="1"/>
  <c r="H1952" i="1"/>
  <c r="G1952" i="1"/>
  <c r="F1952" i="1"/>
  <c r="E1952" i="1"/>
  <c r="J1951" i="1"/>
  <c r="J1950" i="1"/>
  <c r="J1949" i="1"/>
  <c r="I1948" i="1"/>
  <c r="H1948" i="1"/>
  <c r="G1948" i="1"/>
  <c r="F1948" i="1"/>
  <c r="E1948" i="1"/>
  <c r="J1948" i="1" s="1"/>
  <c r="J1947" i="1"/>
  <c r="J1946" i="1"/>
  <c r="J1945" i="1"/>
  <c r="J1944" i="1"/>
  <c r="J1943" i="1"/>
  <c r="J1942" i="1"/>
  <c r="I1941" i="1"/>
  <c r="H1941" i="1"/>
  <c r="G1941" i="1"/>
  <c r="F1941" i="1"/>
  <c r="E1941" i="1"/>
  <c r="J1940" i="1"/>
  <c r="J1939" i="1"/>
  <c r="J1938" i="1"/>
  <c r="J1937" i="1"/>
  <c r="J1936" i="1"/>
  <c r="J1935" i="1"/>
  <c r="I1934" i="1"/>
  <c r="H1934" i="1"/>
  <c r="G1934" i="1"/>
  <c r="F1934" i="1"/>
  <c r="E1934" i="1"/>
  <c r="J1933" i="1"/>
  <c r="J1932" i="1"/>
  <c r="J1931" i="1"/>
  <c r="J1930" i="1"/>
  <c r="J1929" i="1"/>
  <c r="J1928" i="1"/>
  <c r="J1927" i="1"/>
  <c r="J1926" i="1"/>
  <c r="I1925" i="1"/>
  <c r="H1925" i="1"/>
  <c r="G1925" i="1"/>
  <c r="F1925" i="1"/>
  <c r="E1925" i="1"/>
  <c r="J1924" i="1"/>
  <c r="J1923" i="1"/>
  <c r="J1922" i="1"/>
  <c r="J1921" i="1"/>
  <c r="J1920" i="1"/>
  <c r="J1919" i="1"/>
  <c r="J1918" i="1"/>
  <c r="J1917" i="1"/>
  <c r="I1916" i="1"/>
  <c r="H1916" i="1"/>
  <c r="G1916" i="1"/>
  <c r="F1916" i="1"/>
  <c r="E1916" i="1"/>
  <c r="J1915" i="1"/>
  <c r="J1914" i="1"/>
  <c r="J1913" i="1"/>
  <c r="J1912" i="1"/>
  <c r="J1911" i="1"/>
  <c r="J1910" i="1"/>
  <c r="I1909" i="1"/>
  <c r="H1909" i="1"/>
  <c r="G1909" i="1"/>
  <c r="F1909" i="1"/>
  <c r="E1909" i="1"/>
  <c r="J1908" i="1"/>
  <c r="J1907" i="1"/>
  <c r="J1906" i="1"/>
  <c r="J1905" i="1"/>
  <c r="J1904" i="1"/>
  <c r="I1903" i="1"/>
  <c r="H1903" i="1"/>
  <c r="G1903" i="1"/>
  <c r="F1903" i="1"/>
  <c r="E1903" i="1"/>
  <c r="J1902" i="1"/>
  <c r="J1901" i="1"/>
  <c r="J1900" i="1"/>
  <c r="I1899" i="1"/>
  <c r="H1899" i="1"/>
  <c r="G1899" i="1"/>
  <c r="F1899" i="1"/>
  <c r="E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I1881" i="1"/>
  <c r="H1881" i="1"/>
  <c r="G1881" i="1"/>
  <c r="F1881" i="1"/>
  <c r="E1881" i="1"/>
  <c r="J1880" i="1"/>
  <c r="J1879" i="1"/>
  <c r="J1878" i="1"/>
  <c r="J1877" i="1"/>
  <c r="J1876" i="1"/>
  <c r="J1875" i="1"/>
  <c r="J1874" i="1"/>
  <c r="J1873" i="1"/>
  <c r="I1872" i="1"/>
  <c r="H1872" i="1"/>
  <c r="G1872" i="1"/>
  <c r="F1872" i="1"/>
  <c r="E1872" i="1"/>
  <c r="J1871" i="1"/>
  <c r="J1870" i="1"/>
  <c r="J1869" i="1"/>
  <c r="J1868" i="1"/>
  <c r="J1867" i="1"/>
  <c r="I1866" i="1"/>
  <c r="H1866" i="1"/>
  <c r="G1866" i="1"/>
  <c r="F1866" i="1"/>
  <c r="E1866" i="1"/>
  <c r="J1865" i="1"/>
  <c r="J1864" i="1"/>
  <c r="I1863" i="1"/>
  <c r="H1863" i="1"/>
  <c r="G1863" i="1"/>
  <c r="F1863" i="1"/>
  <c r="E1863" i="1"/>
  <c r="C1861" i="1"/>
  <c r="I1856" i="1"/>
  <c r="H1856" i="1"/>
  <c r="G1856" i="1"/>
  <c r="F1856" i="1"/>
  <c r="E1856" i="1"/>
  <c r="B1853" i="1"/>
  <c r="F1852" i="1"/>
  <c r="B1852" i="1"/>
  <c r="B1850" i="1"/>
  <c r="B1849" i="1"/>
  <c r="J1845" i="1"/>
  <c r="D1841" i="1"/>
  <c r="J1840" i="1"/>
  <c r="J1839" i="1"/>
  <c r="J1838" i="1"/>
  <c r="J1837" i="1"/>
  <c r="J1836" i="1"/>
  <c r="J1835" i="1"/>
  <c r="J1834" i="1"/>
  <c r="J1833" i="1"/>
  <c r="I1832" i="1"/>
  <c r="H1832" i="1"/>
  <c r="G1832" i="1"/>
  <c r="F1832" i="1"/>
  <c r="E1832" i="1"/>
  <c r="J1831" i="1"/>
  <c r="J1830" i="1"/>
  <c r="J1829" i="1"/>
  <c r="J1828" i="1"/>
  <c r="I1827" i="1"/>
  <c r="H1827" i="1"/>
  <c r="G1827" i="1"/>
  <c r="F1827" i="1"/>
  <c r="E1827" i="1"/>
  <c r="J1826" i="1"/>
  <c r="J1825" i="1"/>
  <c r="J1824" i="1"/>
  <c r="I1823" i="1"/>
  <c r="H1823" i="1"/>
  <c r="G1823" i="1"/>
  <c r="F1823" i="1"/>
  <c r="E1823" i="1"/>
  <c r="J1822" i="1"/>
  <c r="J1821" i="1"/>
  <c r="J1820" i="1"/>
  <c r="J1819" i="1"/>
  <c r="J1818" i="1"/>
  <c r="J1817" i="1"/>
  <c r="J1816" i="1"/>
  <c r="I1815" i="1"/>
  <c r="H1815" i="1"/>
  <c r="G1815" i="1"/>
  <c r="F1815" i="1"/>
  <c r="E1815" i="1"/>
  <c r="J1814" i="1"/>
  <c r="J1813" i="1"/>
  <c r="J1812" i="1"/>
  <c r="I1811" i="1"/>
  <c r="H1811" i="1"/>
  <c r="G1811" i="1"/>
  <c r="F1811" i="1"/>
  <c r="E1811" i="1"/>
  <c r="J1810" i="1"/>
  <c r="J1809" i="1"/>
  <c r="J1808" i="1"/>
  <c r="J1807" i="1"/>
  <c r="J1806" i="1"/>
  <c r="J1805" i="1"/>
  <c r="I1804" i="1"/>
  <c r="H1804" i="1"/>
  <c r="G1804" i="1"/>
  <c r="F1804" i="1"/>
  <c r="E1804" i="1"/>
  <c r="J1804" i="1" s="1"/>
  <c r="J1803" i="1"/>
  <c r="J1802" i="1"/>
  <c r="J1801" i="1"/>
  <c r="J1800" i="1"/>
  <c r="J1799" i="1"/>
  <c r="J1798" i="1"/>
  <c r="I1797" i="1"/>
  <c r="H1797" i="1"/>
  <c r="G1797" i="1"/>
  <c r="F1797" i="1"/>
  <c r="E1797" i="1"/>
  <c r="J1796" i="1"/>
  <c r="J1795" i="1"/>
  <c r="J1794" i="1"/>
  <c r="J1793" i="1"/>
  <c r="J1792" i="1"/>
  <c r="J1791" i="1"/>
  <c r="J1790" i="1"/>
  <c r="J1789" i="1"/>
  <c r="I1788" i="1"/>
  <c r="H1788" i="1"/>
  <c r="G1788" i="1"/>
  <c r="F1788" i="1"/>
  <c r="E1788" i="1"/>
  <c r="J1787" i="1"/>
  <c r="J1786" i="1"/>
  <c r="J1785" i="1"/>
  <c r="J1784" i="1"/>
  <c r="J1783" i="1"/>
  <c r="J1782" i="1"/>
  <c r="J1781" i="1"/>
  <c r="J1780" i="1"/>
  <c r="I1779" i="1"/>
  <c r="H1779" i="1"/>
  <c r="G1779" i="1"/>
  <c r="F1779" i="1"/>
  <c r="E1779" i="1"/>
  <c r="J1778" i="1"/>
  <c r="J1777" i="1"/>
  <c r="J1776" i="1"/>
  <c r="J1775" i="1"/>
  <c r="J1774" i="1"/>
  <c r="J1773" i="1"/>
  <c r="I1772" i="1"/>
  <c r="H1772" i="1"/>
  <c r="G1772" i="1"/>
  <c r="F1772" i="1"/>
  <c r="E1772" i="1"/>
  <c r="J1772" i="1" s="1"/>
  <c r="J1771" i="1"/>
  <c r="J1770" i="1"/>
  <c r="J1769" i="1"/>
  <c r="J1768" i="1"/>
  <c r="J1767" i="1"/>
  <c r="I1766" i="1"/>
  <c r="H1766" i="1"/>
  <c r="G1766" i="1"/>
  <c r="F1766" i="1"/>
  <c r="E1766" i="1"/>
  <c r="J1765" i="1"/>
  <c r="J1764" i="1"/>
  <c r="J1763" i="1"/>
  <c r="I1762" i="1"/>
  <c r="H1762" i="1"/>
  <c r="G1762" i="1"/>
  <c r="F1762" i="1"/>
  <c r="E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I1744" i="1"/>
  <c r="H1744" i="1"/>
  <c r="G1744" i="1"/>
  <c r="F1744" i="1"/>
  <c r="E1744" i="1"/>
  <c r="J1743" i="1"/>
  <c r="J1742" i="1"/>
  <c r="J1741" i="1"/>
  <c r="J1740" i="1"/>
  <c r="J1739" i="1"/>
  <c r="J1738" i="1"/>
  <c r="J1737" i="1"/>
  <c r="J1736" i="1"/>
  <c r="I1735" i="1"/>
  <c r="H1735" i="1"/>
  <c r="G1735" i="1"/>
  <c r="F1735" i="1"/>
  <c r="E1735" i="1"/>
  <c r="J1734" i="1"/>
  <c r="J1733" i="1"/>
  <c r="J1732" i="1"/>
  <c r="J1731" i="1"/>
  <c r="J1730" i="1"/>
  <c r="I1729" i="1"/>
  <c r="H1729" i="1"/>
  <c r="G1729" i="1"/>
  <c r="F1729" i="1"/>
  <c r="E1729" i="1"/>
  <c r="J1728" i="1"/>
  <c r="J1727" i="1"/>
  <c r="I1726" i="1"/>
  <c r="H1726" i="1"/>
  <c r="G1726" i="1"/>
  <c r="F1726" i="1"/>
  <c r="E1726" i="1"/>
  <c r="I1719" i="1"/>
  <c r="H1719" i="1"/>
  <c r="G1719" i="1"/>
  <c r="F1719" i="1"/>
  <c r="E1719" i="1"/>
  <c r="B1716" i="1"/>
  <c r="F1715" i="1"/>
  <c r="B1715" i="1"/>
  <c r="B1713" i="1"/>
  <c r="B1712" i="1"/>
  <c r="J1708" i="1"/>
  <c r="K1704" i="1"/>
  <c r="D1704" i="1"/>
  <c r="J1703" i="1"/>
  <c r="J1702" i="1"/>
  <c r="J1701" i="1"/>
  <c r="J1700" i="1"/>
  <c r="J1699" i="1"/>
  <c r="J1698" i="1"/>
  <c r="J1697" i="1"/>
  <c r="J1696" i="1"/>
  <c r="I1695" i="1"/>
  <c r="H1695" i="1"/>
  <c r="G1695" i="1"/>
  <c r="F1695" i="1"/>
  <c r="E1695" i="1"/>
  <c r="J1695" i="1" s="1"/>
  <c r="J1694" i="1"/>
  <c r="J1693" i="1"/>
  <c r="J1692" i="1"/>
  <c r="J1691" i="1"/>
  <c r="I1690" i="1"/>
  <c r="H1690" i="1"/>
  <c r="G1690" i="1"/>
  <c r="F1690" i="1"/>
  <c r="E1690" i="1"/>
  <c r="J1689" i="1"/>
  <c r="J1688" i="1"/>
  <c r="J1687" i="1"/>
  <c r="I1686" i="1"/>
  <c r="H1686" i="1"/>
  <c r="G1686" i="1"/>
  <c r="F1686" i="1"/>
  <c r="E1686" i="1"/>
  <c r="J1685" i="1"/>
  <c r="J1684" i="1"/>
  <c r="J1683" i="1"/>
  <c r="J1682" i="1"/>
  <c r="J1681" i="1"/>
  <c r="J1680" i="1"/>
  <c r="J1679" i="1"/>
  <c r="I1678" i="1"/>
  <c r="H1678" i="1"/>
  <c r="G1678" i="1"/>
  <c r="F1678" i="1"/>
  <c r="E1678" i="1"/>
  <c r="J1677" i="1"/>
  <c r="J1676" i="1"/>
  <c r="J1675" i="1"/>
  <c r="I1674" i="1"/>
  <c r="H1674" i="1"/>
  <c r="G1674" i="1"/>
  <c r="F1674" i="1"/>
  <c r="J1674" i="1" s="1"/>
  <c r="E1674" i="1"/>
  <c r="J1673" i="1"/>
  <c r="J1672" i="1"/>
  <c r="J1671" i="1"/>
  <c r="J1670" i="1"/>
  <c r="J1669" i="1"/>
  <c r="J1668" i="1"/>
  <c r="I1667" i="1"/>
  <c r="H1667" i="1"/>
  <c r="G1667" i="1"/>
  <c r="F1667" i="1"/>
  <c r="E1667" i="1"/>
  <c r="J1666" i="1"/>
  <c r="J1665" i="1"/>
  <c r="J1664" i="1"/>
  <c r="J1663" i="1"/>
  <c r="J1662" i="1"/>
  <c r="J1661" i="1"/>
  <c r="I1660" i="1"/>
  <c r="H1660" i="1"/>
  <c r="G1660" i="1"/>
  <c r="F1660" i="1"/>
  <c r="E1660" i="1"/>
  <c r="J1659" i="1"/>
  <c r="J1658" i="1"/>
  <c r="J1657" i="1"/>
  <c r="J1656" i="1"/>
  <c r="J1655" i="1"/>
  <c r="J1654" i="1"/>
  <c r="J1653" i="1"/>
  <c r="J1652" i="1"/>
  <c r="I1651" i="1"/>
  <c r="H1651" i="1"/>
  <c r="G1651" i="1"/>
  <c r="F1651" i="1"/>
  <c r="E1651" i="1"/>
  <c r="J1651" i="1" s="1"/>
  <c r="J1650" i="1"/>
  <c r="J1649" i="1"/>
  <c r="J1648" i="1"/>
  <c r="J1647" i="1"/>
  <c r="J1646" i="1"/>
  <c r="J1645" i="1"/>
  <c r="J1644" i="1"/>
  <c r="J1643" i="1"/>
  <c r="I1642" i="1"/>
  <c r="H1642" i="1"/>
  <c r="G1642" i="1"/>
  <c r="F1642" i="1"/>
  <c r="J1642" i="1" s="1"/>
  <c r="E1642" i="1"/>
  <c r="J1641" i="1"/>
  <c r="J1640" i="1"/>
  <c r="J1639" i="1"/>
  <c r="J1638" i="1"/>
  <c r="J1637" i="1"/>
  <c r="J1636" i="1"/>
  <c r="I1635" i="1"/>
  <c r="H1635" i="1"/>
  <c r="G1635" i="1"/>
  <c r="F1635" i="1"/>
  <c r="E1635" i="1"/>
  <c r="J1634" i="1"/>
  <c r="J1633" i="1"/>
  <c r="J1632" i="1"/>
  <c r="J1631" i="1"/>
  <c r="J1630" i="1"/>
  <c r="I1629" i="1"/>
  <c r="H1629" i="1"/>
  <c r="G1629" i="1"/>
  <c r="F1629" i="1"/>
  <c r="E1629" i="1"/>
  <c r="J1628" i="1"/>
  <c r="J1627" i="1"/>
  <c r="J1626" i="1"/>
  <c r="I1625" i="1"/>
  <c r="H1625" i="1"/>
  <c r="G1625" i="1"/>
  <c r="F1625" i="1"/>
  <c r="E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I1607" i="1"/>
  <c r="H1607" i="1"/>
  <c r="G1607" i="1"/>
  <c r="F1607" i="1"/>
  <c r="E1607" i="1"/>
  <c r="J1606" i="1"/>
  <c r="J1605" i="1"/>
  <c r="J1604" i="1"/>
  <c r="J1603" i="1"/>
  <c r="J1602" i="1"/>
  <c r="J1601" i="1"/>
  <c r="J1600" i="1"/>
  <c r="J1599" i="1"/>
  <c r="I1598" i="1"/>
  <c r="H1598" i="1"/>
  <c r="G1598" i="1"/>
  <c r="F1598" i="1"/>
  <c r="E1598" i="1"/>
  <c r="J1597" i="1"/>
  <c r="J1596" i="1"/>
  <c r="J1595" i="1"/>
  <c r="J1594" i="1"/>
  <c r="J1593" i="1"/>
  <c r="I1592" i="1"/>
  <c r="H1592" i="1"/>
  <c r="G1592" i="1"/>
  <c r="F1592" i="1"/>
  <c r="E1592" i="1"/>
  <c r="J1591" i="1"/>
  <c r="J1590" i="1"/>
  <c r="I1589" i="1"/>
  <c r="H1589" i="1"/>
  <c r="G1589" i="1"/>
  <c r="F1589" i="1"/>
  <c r="E1589" i="1"/>
  <c r="C1587" i="1"/>
  <c r="I1582" i="1"/>
  <c r="H1582" i="1"/>
  <c r="G1582" i="1"/>
  <c r="F1582" i="1"/>
  <c r="E1582" i="1"/>
  <c r="B1579" i="1"/>
  <c r="F1578" i="1"/>
  <c r="B1578" i="1"/>
  <c r="B1576" i="1"/>
  <c r="B1575" i="1"/>
  <c r="J1571" i="1"/>
  <c r="D1567" i="1"/>
  <c r="J1566" i="1"/>
  <c r="J1565" i="1"/>
  <c r="J1564" i="1"/>
  <c r="J1563" i="1"/>
  <c r="J1562" i="1"/>
  <c r="J1561" i="1"/>
  <c r="J1560" i="1"/>
  <c r="J1559" i="1"/>
  <c r="I1558" i="1"/>
  <c r="H1558" i="1"/>
  <c r="G1558" i="1"/>
  <c r="F1558" i="1"/>
  <c r="E1558" i="1"/>
  <c r="J1557" i="1"/>
  <c r="J1556" i="1"/>
  <c r="J1555" i="1"/>
  <c r="J1554" i="1"/>
  <c r="I1553" i="1"/>
  <c r="H1553" i="1"/>
  <c r="G1553" i="1"/>
  <c r="F1553" i="1"/>
  <c r="E1553" i="1"/>
  <c r="J1552" i="1"/>
  <c r="J1551" i="1"/>
  <c r="J1550" i="1"/>
  <c r="I1549" i="1"/>
  <c r="H1549" i="1"/>
  <c r="G1549" i="1"/>
  <c r="F1549" i="1"/>
  <c r="E1549" i="1"/>
  <c r="J1548" i="1"/>
  <c r="J1547" i="1"/>
  <c r="J1546" i="1"/>
  <c r="J1545" i="1"/>
  <c r="J1544" i="1"/>
  <c r="J1543" i="1"/>
  <c r="J1542" i="1"/>
  <c r="I1541" i="1"/>
  <c r="H1541" i="1"/>
  <c r="G1541" i="1"/>
  <c r="F1541" i="1"/>
  <c r="E1541" i="1"/>
  <c r="J1540" i="1"/>
  <c r="J1539" i="1"/>
  <c r="J1538" i="1"/>
  <c r="I1537" i="1"/>
  <c r="H1537" i="1"/>
  <c r="G1537" i="1"/>
  <c r="F1537" i="1"/>
  <c r="E1537" i="1"/>
  <c r="J1536" i="1"/>
  <c r="J1535" i="1"/>
  <c r="J1534" i="1"/>
  <c r="J1533" i="1"/>
  <c r="J1532" i="1"/>
  <c r="J1531" i="1"/>
  <c r="I1530" i="1"/>
  <c r="H1530" i="1"/>
  <c r="G1530" i="1"/>
  <c r="F1530" i="1"/>
  <c r="E1530" i="1"/>
  <c r="J1530" i="1" s="1"/>
  <c r="J1529" i="1"/>
  <c r="J1528" i="1"/>
  <c r="J1527" i="1"/>
  <c r="J1526" i="1"/>
  <c r="J1525" i="1"/>
  <c r="J1524" i="1"/>
  <c r="I1523" i="1"/>
  <c r="H1523" i="1"/>
  <c r="G1523" i="1"/>
  <c r="F1523" i="1"/>
  <c r="E1523" i="1"/>
  <c r="J1522" i="1"/>
  <c r="J1521" i="1"/>
  <c r="J1520" i="1"/>
  <c r="J1519" i="1"/>
  <c r="J1518" i="1"/>
  <c r="J1517" i="1"/>
  <c r="J1516" i="1"/>
  <c r="J1515" i="1"/>
  <c r="I1514" i="1"/>
  <c r="H1514" i="1"/>
  <c r="G1514" i="1"/>
  <c r="F1514" i="1"/>
  <c r="E1514" i="1"/>
  <c r="J1513" i="1"/>
  <c r="J1512" i="1"/>
  <c r="J1511" i="1"/>
  <c r="J1510" i="1"/>
  <c r="J1509" i="1"/>
  <c r="J1508" i="1"/>
  <c r="J1507" i="1"/>
  <c r="J1506" i="1"/>
  <c r="I1505" i="1"/>
  <c r="H1505" i="1"/>
  <c r="G1505" i="1"/>
  <c r="F1505" i="1"/>
  <c r="E1505" i="1"/>
  <c r="J1504" i="1"/>
  <c r="J1503" i="1"/>
  <c r="J1502" i="1"/>
  <c r="J1501" i="1"/>
  <c r="J1500" i="1"/>
  <c r="J1499" i="1"/>
  <c r="I1498" i="1"/>
  <c r="H1498" i="1"/>
  <c r="G1498" i="1"/>
  <c r="F1498" i="1"/>
  <c r="E1498" i="1"/>
  <c r="J1498" i="1" s="1"/>
  <c r="J1497" i="1"/>
  <c r="J1496" i="1"/>
  <c r="J1495" i="1"/>
  <c r="J1494" i="1"/>
  <c r="J1493" i="1"/>
  <c r="I1492" i="1"/>
  <c r="H1492" i="1"/>
  <c r="G1492" i="1"/>
  <c r="F1492" i="1"/>
  <c r="E1492" i="1"/>
  <c r="J1491" i="1"/>
  <c r="J1490" i="1"/>
  <c r="J1489" i="1"/>
  <c r="I1488" i="1"/>
  <c r="H1488" i="1"/>
  <c r="G1488" i="1"/>
  <c r="F1488" i="1"/>
  <c r="E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I1470" i="1"/>
  <c r="H1470" i="1"/>
  <c r="G1470" i="1"/>
  <c r="F1470" i="1"/>
  <c r="E1470" i="1"/>
  <c r="J1469" i="1"/>
  <c r="J1468" i="1"/>
  <c r="J1467" i="1"/>
  <c r="J1466" i="1"/>
  <c r="J1465" i="1"/>
  <c r="J1464" i="1"/>
  <c r="J1463" i="1"/>
  <c r="J1462" i="1"/>
  <c r="I1461" i="1"/>
  <c r="H1461" i="1"/>
  <c r="G1461" i="1"/>
  <c r="F1461" i="1"/>
  <c r="E1461" i="1"/>
  <c r="J1460" i="1"/>
  <c r="J1459" i="1"/>
  <c r="J1458" i="1"/>
  <c r="J1457" i="1"/>
  <c r="J1456" i="1"/>
  <c r="I1455" i="1"/>
  <c r="H1455" i="1"/>
  <c r="G1455" i="1"/>
  <c r="F1455" i="1"/>
  <c r="E1455" i="1"/>
  <c r="J1454" i="1"/>
  <c r="J1453" i="1"/>
  <c r="I1452" i="1"/>
  <c r="H1452" i="1"/>
  <c r="G1452" i="1"/>
  <c r="F1452" i="1"/>
  <c r="E1452" i="1"/>
  <c r="I1445" i="1"/>
  <c r="H1445" i="1"/>
  <c r="G1445" i="1"/>
  <c r="F1445" i="1"/>
  <c r="E1445" i="1"/>
  <c r="B1442" i="1"/>
  <c r="F1441" i="1"/>
  <c r="B1441" i="1"/>
  <c r="B1439" i="1"/>
  <c r="B1438" i="1"/>
  <c r="J1434" i="1"/>
  <c r="K1430" i="1"/>
  <c r="D1430" i="1"/>
  <c r="J1429" i="1"/>
  <c r="J1428" i="1"/>
  <c r="J1427" i="1"/>
  <c r="J1426" i="1"/>
  <c r="J1425" i="1"/>
  <c r="J1424" i="1"/>
  <c r="J1423" i="1"/>
  <c r="J1422" i="1"/>
  <c r="I1421" i="1"/>
  <c r="H1421" i="1"/>
  <c r="G1421" i="1"/>
  <c r="F1421" i="1"/>
  <c r="E1421" i="1"/>
  <c r="J1420" i="1"/>
  <c r="J1419" i="1"/>
  <c r="J1418" i="1"/>
  <c r="J1417" i="1"/>
  <c r="I1416" i="1"/>
  <c r="H1416" i="1"/>
  <c r="G1416" i="1"/>
  <c r="F1416" i="1"/>
  <c r="E1416" i="1"/>
  <c r="J1415" i="1"/>
  <c r="J1414" i="1"/>
  <c r="J1413" i="1"/>
  <c r="I1412" i="1"/>
  <c r="H1412" i="1"/>
  <c r="G1412" i="1"/>
  <c r="F1412" i="1"/>
  <c r="E1412" i="1"/>
  <c r="J1411" i="1"/>
  <c r="J1410" i="1"/>
  <c r="J1409" i="1"/>
  <c r="J1408" i="1"/>
  <c r="J1407" i="1"/>
  <c r="J1406" i="1"/>
  <c r="J1405" i="1"/>
  <c r="I1404" i="1"/>
  <c r="H1404" i="1"/>
  <c r="G1404" i="1"/>
  <c r="F1404" i="1"/>
  <c r="E1404" i="1"/>
  <c r="J1403" i="1"/>
  <c r="J1402" i="1"/>
  <c r="J1401" i="1"/>
  <c r="I1400" i="1"/>
  <c r="H1400" i="1"/>
  <c r="G1400" i="1"/>
  <c r="F1400" i="1"/>
  <c r="E1400" i="1"/>
  <c r="J1399" i="1"/>
  <c r="J1398" i="1"/>
  <c r="J1397" i="1"/>
  <c r="J1396" i="1"/>
  <c r="J1395" i="1"/>
  <c r="J1394" i="1"/>
  <c r="I1393" i="1"/>
  <c r="H1393" i="1"/>
  <c r="G1393" i="1"/>
  <c r="F1393" i="1"/>
  <c r="E1393" i="1"/>
  <c r="J1392" i="1"/>
  <c r="J1391" i="1"/>
  <c r="J1390" i="1"/>
  <c r="J1389" i="1"/>
  <c r="J1388" i="1"/>
  <c r="J1387" i="1"/>
  <c r="I1386" i="1"/>
  <c r="H1386" i="1"/>
  <c r="G1386" i="1"/>
  <c r="F1386" i="1"/>
  <c r="E1386" i="1"/>
  <c r="J1385" i="1"/>
  <c r="J1384" i="1"/>
  <c r="J1383" i="1"/>
  <c r="J1382" i="1"/>
  <c r="J1381" i="1"/>
  <c r="J1380" i="1"/>
  <c r="J1379" i="1"/>
  <c r="J1378" i="1"/>
  <c r="I1377" i="1"/>
  <c r="H1377" i="1"/>
  <c r="G1377" i="1"/>
  <c r="F1377" i="1"/>
  <c r="E1377" i="1"/>
  <c r="J1376" i="1"/>
  <c r="J1375" i="1"/>
  <c r="J1374" i="1"/>
  <c r="J1373" i="1"/>
  <c r="J1372" i="1"/>
  <c r="J1371" i="1"/>
  <c r="J1370" i="1"/>
  <c r="J1369" i="1"/>
  <c r="I1368" i="1"/>
  <c r="H1368" i="1"/>
  <c r="G1368" i="1"/>
  <c r="F1368" i="1"/>
  <c r="E1368" i="1"/>
  <c r="J1367" i="1"/>
  <c r="J1366" i="1"/>
  <c r="J1365" i="1"/>
  <c r="J1364" i="1"/>
  <c r="J1363" i="1"/>
  <c r="J1362" i="1"/>
  <c r="I1361" i="1"/>
  <c r="H1361" i="1"/>
  <c r="G1361" i="1"/>
  <c r="F1361" i="1"/>
  <c r="E1361" i="1"/>
  <c r="J1361" i="1" s="1"/>
  <c r="J1360" i="1"/>
  <c r="J1359" i="1"/>
  <c r="J1358" i="1"/>
  <c r="J1357" i="1"/>
  <c r="J1356" i="1"/>
  <c r="I1355" i="1"/>
  <c r="H1355" i="1"/>
  <c r="G1355" i="1"/>
  <c r="F1355" i="1"/>
  <c r="E1355" i="1"/>
  <c r="J1354" i="1"/>
  <c r="J1353" i="1"/>
  <c r="J1352" i="1"/>
  <c r="I1351" i="1"/>
  <c r="H1351" i="1"/>
  <c r="G1351" i="1"/>
  <c r="F1351" i="1"/>
  <c r="E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I1333" i="1"/>
  <c r="H1333" i="1"/>
  <c r="G1333" i="1"/>
  <c r="F1333" i="1"/>
  <c r="E1333" i="1"/>
  <c r="J1332" i="1"/>
  <c r="J1331" i="1"/>
  <c r="J1330" i="1"/>
  <c r="J1329" i="1"/>
  <c r="J1328" i="1"/>
  <c r="J1327" i="1"/>
  <c r="J1326" i="1"/>
  <c r="J1325" i="1"/>
  <c r="I1324" i="1"/>
  <c r="H1324" i="1"/>
  <c r="G1324" i="1"/>
  <c r="F1324" i="1"/>
  <c r="E1324" i="1"/>
  <c r="J1323" i="1"/>
  <c r="J1322" i="1"/>
  <c r="J1321" i="1"/>
  <c r="J1320" i="1"/>
  <c r="J1319" i="1"/>
  <c r="I1318" i="1"/>
  <c r="H1318" i="1"/>
  <c r="G1318" i="1"/>
  <c r="F1318" i="1"/>
  <c r="E1318" i="1"/>
  <c r="J1317" i="1"/>
  <c r="J1316" i="1"/>
  <c r="I1315" i="1"/>
  <c r="H1315" i="1"/>
  <c r="G1315" i="1"/>
  <c r="F1315" i="1"/>
  <c r="E1315" i="1"/>
  <c r="C1313" i="1"/>
  <c r="I1308" i="1"/>
  <c r="H1308" i="1"/>
  <c r="G1308" i="1"/>
  <c r="F1308" i="1"/>
  <c r="E1308" i="1"/>
  <c r="B1305" i="1"/>
  <c r="F1304" i="1"/>
  <c r="B1304" i="1"/>
  <c r="B1302" i="1"/>
  <c r="B1301" i="1"/>
  <c r="J1297" i="1"/>
  <c r="K1293" i="1"/>
  <c r="D1293" i="1"/>
  <c r="J1292" i="1"/>
  <c r="J1291" i="1"/>
  <c r="J1290" i="1"/>
  <c r="J1289" i="1"/>
  <c r="J1288" i="1"/>
  <c r="J1287" i="1"/>
  <c r="J1286" i="1"/>
  <c r="J1285" i="1"/>
  <c r="I1284" i="1"/>
  <c r="H1284" i="1"/>
  <c r="G1284" i="1"/>
  <c r="F1284" i="1"/>
  <c r="J1284" i="1" s="1"/>
  <c r="E1284" i="1"/>
  <c r="J1283" i="1"/>
  <c r="J1282" i="1"/>
  <c r="J1281" i="1"/>
  <c r="J1280" i="1"/>
  <c r="I1279" i="1"/>
  <c r="H1279" i="1"/>
  <c r="G1279" i="1"/>
  <c r="F1279" i="1"/>
  <c r="E1279" i="1"/>
  <c r="J1278" i="1"/>
  <c r="J1277" i="1"/>
  <c r="J1276" i="1"/>
  <c r="I1275" i="1"/>
  <c r="H1275" i="1"/>
  <c r="G1275" i="1"/>
  <c r="F1275" i="1"/>
  <c r="E1275" i="1"/>
  <c r="J1274" i="1"/>
  <c r="J1273" i="1"/>
  <c r="J1272" i="1"/>
  <c r="J1271" i="1"/>
  <c r="J1270" i="1"/>
  <c r="J1269" i="1"/>
  <c r="J1268" i="1"/>
  <c r="I1267" i="1"/>
  <c r="H1267" i="1"/>
  <c r="G1267" i="1"/>
  <c r="F1267" i="1"/>
  <c r="E1267" i="1"/>
  <c r="J1266" i="1"/>
  <c r="J1265" i="1"/>
  <c r="J1264" i="1"/>
  <c r="I1263" i="1"/>
  <c r="H1263" i="1"/>
  <c r="G1263" i="1"/>
  <c r="F1263" i="1"/>
  <c r="E1263" i="1"/>
  <c r="J1262" i="1"/>
  <c r="J1261" i="1"/>
  <c r="J1260" i="1"/>
  <c r="J1259" i="1"/>
  <c r="J1258" i="1"/>
  <c r="J1257" i="1"/>
  <c r="I1256" i="1"/>
  <c r="H1256" i="1"/>
  <c r="G1256" i="1"/>
  <c r="F1256" i="1"/>
  <c r="E1256" i="1"/>
  <c r="J1255" i="1"/>
  <c r="J1254" i="1"/>
  <c r="J1253" i="1"/>
  <c r="J1252" i="1"/>
  <c r="J1251" i="1"/>
  <c r="J1250" i="1"/>
  <c r="I1249" i="1"/>
  <c r="H1249" i="1"/>
  <c r="G1249" i="1"/>
  <c r="F1249" i="1"/>
  <c r="E1249" i="1"/>
  <c r="J1248" i="1"/>
  <c r="J1247" i="1"/>
  <c r="J1246" i="1"/>
  <c r="J1245" i="1"/>
  <c r="J1244" i="1"/>
  <c r="J1243" i="1"/>
  <c r="J1242" i="1"/>
  <c r="J1241" i="1"/>
  <c r="I1240" i="1"/>
  <c r="H1240" i="1"/>
  <c r="G1240" i="1"/>
  <c r="F1240" i="1"/>
  <c r="E1240" i="1"/>
  <c r="J1239" i="1"/>
  <c r="J1238" i="1"/>
  <c r="J1237" i="1"/>
  <c r="J1236" i="1"/>
  <c r="J1235" i="1"/>
  <c r="J1234" i="1"/>
  <c r="J1233" i="1"/>
  <c r="J1232" i="1"/>
  <c r="I1231" i="1"/>
  <c r="H1231" i="1"/>
  <c r="G1231" i="1"/>
  <c r="F1231" i="1"/>
  <c r="E1231" i="1"/>
  <c r="J1230" i="1"/>
  <c r="J1229" i="1"/>
  <c r="J1228" i="1"/>
  <c r="J1227" i="1"/>
  <c r="J1226" i="1"/>
  <c r="J1225" i="1"/>
  <c r="I1224" i="1"/>
  <c r="H1224" i="1"/>
  <c r="G1224" i="1"/>
  <c r="F1224" i="1"/>
  <c r="E1224" i="1"/>
  <c r="J1223" i="1"/>
  <c r="J1222" i="1"/>
  <c r="J1221" i="1"/>
  <c r="J1220" i="1"/>
  <c r="J1219" i="1"/>
  <c r="I1218" i="1"/>
  <c r="H1218" i="1"/>
  <c r="G1218" i="1"/>
  <c r="F1218" i="1"/>
  <c r="E1218" i="1"/>
  <c r="J1217" i="1"/>
  <c r="J1216" i="1"/>
  <c r="J1215" i="1"/>
  <c r="I1214" i="1"/>
  <c r="H1214" i="1"/>
  <c r="G1214" i="1"/>
  <c r="F1214" i="1"/>
  <c r="E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I1196" i="1"/>
  <c r="H1196" i="1"/>
  <c r="G1196" i="1"/>
  <c r="F1196" i="1"/>
  <c r="E1196" i="1"/>
  <c r="J1195" i="1"/>
  <c r="J1194" i="1"/>
  <c r="J1193" i="1"/>
  <c r="J1192" i="1"/>
  <c r="J1191" i="1"/>
  <c r="J1190" i="1"/>
  <c r="J1189" i="1"/>
  <c r="J1188" i="1"/>
  <c r="I1187" i="1"/>
  <c r="H1187" i="1"/>
  <c r="G1187" i="1"/>
  <c r="F1187" i="1"/>
  <c r="E1187" i="1"/>
  <c r="J1186" i="1"/>
  <c r="J1185" i="1"/>
  <c r="J1184" i="1"/>
  <c r="J1183" i="1"/>
  <c r="J1182" i="1"/>
  <c r="I1181" i="1"/>
  <c r="H1181" i="1"/>
  <c r="G1181" i="1"/>
  <c r="F1181" i="1"/>
  <c r="E1181" i="1"/>
  <c r="J1180" i="1"/>
  <c r="J1179" i="1"/>
  <c r="I1178" i="1"/>
  <c r="H1178" i="1"/>
  <c r="G1178" i="1"/>
  <c r="F1178" i="1"/>
  <c r="E1178" i="1"/>
  <c r="I1171" i="1"/>
  <c r="H1171" i="1"/>
  <c r="G1171" i="1"/>
  <c r="F1171" i="1"/>
  <c r="E1171" i="1"/>
  <c r="B1168" i="1"/>
  <c r="F1167" i="1"/>
  <c r="B1167" i="1"/>
  <c r="B1165" i="1"/>
  <c r="B1164" i="1"/>
  <c r="J1160" i="1"/>
  <c r="K1156" i="1"/>
  <c r="D1156" i="1"/>
  <c r="J1155" i="1"/>
  <c r="J1154" i="1"/>
  <c r="J1153" i="1"/>
  <c r="J1152" i="1"/>
  <c r="J1151" i="1"/>
  <c r="J1150" i="1"/>
  <c r="J1149" i="1"/>
  <c r="J1148" i="1"/>
  <c r="I1147" i="1"/>
  <c r="H1147" i="1"/>
  <c r="G1147" i="1"/>
  <c r="F1147" i="1"/>
  <c r="E1147" i="1"/>
  <c r="J1146" i="1"/>
  <c r="J1145" i="1"/>
  <c r="J1144" i="1"/>
  <c r="J1143" i="1"/>
  <c r="I1142" i="1"/>
  <c r="H1142" i="1"/>
  <c r="G1142" i="1"/>
  <c r="F1142" i="1"/>
  <c r="E1142" i="1"/>
  <c r="J1141" i="1"/>
  <c r="J1140" i="1"/>
  <c r="J1139" i="1"/>
  <c r="I1138" i="1"/>
  <c r="H1138" i="1"/>
  <c r="G1138" i="1"/>
  <c r="F1138" i="1"/>
  <c r="E1138" i="1"/>
  <c r="J1137" i="1"/>
  <c r="J1136" i="1"/>
  <c r="J1135" i="1"/>
  <c r="J1134" i="1"/>
  <c r="J1133" i="1"/>
  <c r="J1132" i="1"/>
  <c r="J1131" i="1"/>
  <c r="I1130" i="1"/>
  <c r="H1130" i="1"/>
  <c r="G1130" i="1"/>
  <c r="F1130" i="1"/>
  <c r="E1130" i="1"/>
  <c r="J1129" i="1"/>
  <c r="J1128" i="1"/>
  <c r="J1127" i="1"/>
  <c r="I1126" i="1"/>
  <c r="H1126" i="1"/>
  <c r="G1126" i="1"/>
  <c r="F1126" i="1"/>
  <c r="E1126" i="1"/>
  <c r="J1125" i="1"/>
  <c r="J1124" i="1"/>
  <c r="J1123" i="1"/>
  <c r="J1122" i="1"/>
  <c r="J1121" i="1"/>
  <c r="J1120" i="1"/>
  <c r="I1119" i="1"/>
  <c r="H1119" i="1"/>
  <c r="G1119" i="1"/>
  <c r="F1119" i="1"/>
  <c r="J1119" i="1" s="1"/>
  <c r="E1119" i="1"/>
  <c r="J1118" i="1"/>
  <c r="J1117" i="1"/>
  <c r="J1116" i="1"/>
  <c r="J1115" i="1"/>
  <c r="J1114" i="1"/>
  <c r="J1113" i="1"/>
  <c r="I1112" i="1"/>
  <c r="H1112" i="1"/>
  <c r="G1112" i="1"/>
  <c r="F1112" i="1"/>
  <c r="E1112" i="1"/>
  <c r="J1111" i="1"/>
  <c r="J1110" i="1"/>
  <c r="J1109" i="1"/>
  <c r="J1108" i="1"/>
  <c r="J1107" i="1"/>
  <c r="J1106" i="1"/>
  <c r="J1105" i="1"/>
  <c r="J1104" i="1"/>
  <c r="I1103" i="1"/>
  <c r="H1103" i="1"/>
  <c r="G1103" i="1"/>
  <c r="F1103" i="1"/>
  <c r="E1103" i="1"/>
  <c r="J1102" i="1"/>
  <c r="J1101" i="1"/>
  <c r="J1100" i="1"/>
  <c r="J1099" i="1"/>
  <c r="J1098" i="1"/>
  <c r="J1097" i="1"/>
  <c r="J1096" i="1"/>
  <c r="J1095" i="1"/>
  <c r="I1094" i="1"/>
  <c r="H1094" i="1"/>
  <c r="G1094" i="1"/>
  <c r="F1094" i="1"/>
  <c r="E1094" i="1"/>
  <c r="J1093" i="1"/>
  <c r="J1092" i="1"/>
  <c r="J1091" i="1"/>
  <c r="J1090" i="1"/>
  <c r="J1089" i="1"/>
  <c r="J1088" i="1"/>
  <c r="I1087" i="1"/>
  <c r="H1087" i="1"/>
  <c r="G1087" i="1"/>
  <c r="F1087" i="1"/>
  <c r="J1087" i="1" s="1"/>
  <c r="E1087" i="1"/>
  <c r="J1086" i="1"/>
  <c r="J1085" i="1"/>
  <c r="J1084" i="1"/>
  <c r="J1083" i="1"/>
  <c r="J1082" i="1"/>
  <c r="I1081" i="1"/>
  <c r="H1081" i="1"/>
  <c r="G1081" i="1"/>
  <c r="F1081" i="1"/>
  <c r="E1081" i="1"/>
  <c r="J1080" i="1"/>
  <c r="J1079" i="1"/>
  <c r="J1078" i="1"/>
  <c r="I1077" i="1"/>
  <c r="H1077" i="1"/>
  <c r="G1077" i="1"/>
  <c r="F1077" i="1"/>
  <c r="E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I1059" i="1"/>
  <c r="H1059" i="1"/>
  <c r="G1059" i="1"/>
  <c r="F1059" i="1"/>
  <c r="E1059" i="1"/>
  <c r="J1058" i="1"/>
  <c r="J1057" i="1"/>
  <c r="J1056" i="1"/>
  <c r="J1055" i="1"/>
  <c r="J1054" i="1"/>
  <c r="J1053" i="1"/>
  <c r="J1052" i="1"/>
  <c r="J1051" i="1"/>
  <c r="I1050" i="1"/>
  <c r="H1050" i="1"/>
  <c r="G1050" i="1"/>
  <c r="F1050" i="1"/>
  <c r="E1050" i="1"/>
  <c r="J1049" i="1"/>
  <c r="J1048" i="1"/>
  <c r="J1047" i="1"/>
  <c r="J1046" i="1"/>
  <c r="J1045" i="1"/>
  <c r="I1044" i="1"/>
  <c r="H1044" i="1"/>
  <c r="G1044" i="1"/>
  <c r="F1044" i="1"/>
  <c r="E1044" i="1"/>
  <c r="J1043" i="1"/>
  <c r="J1042" i="1"/>
  <c r="I1041" i="1"/>
  <c r="H1041" i="1"/>
  <c r="G1041" i="1"/>
  <c r="F1041" i="1"/>
  <c r="E1041" i="1"/>
  <c r="C1039" i="1"/>
  <c r="I1034" i="1"/>
  <c r="H1034" i="1"/>
  <c r="G1034" i="1"/>
  <c r="F1034" i="1"/>
  <c r="E1034" i="1"/>
  <c r="B1031" i="1"/>
  <c r="F1030" i="1"/>
  <c r="B1030" i="1"/>
  <c r="B1028" i="1"/>
  <c r="B1027" i="1"/>
  <c r="J1023" i="1"/>
  <c r="D1019" i="1"/>
  <c r="J1018" i="1"/>
  <c r="J1017" i="1"/>
  <c r="J1016" i="1"/>
  <c r="J1015" i="1"/>
  <c r="J1014" i="1"/>
  <c r="J1013" i="1"/>
  <c r="J1012" i="1"/>
  <c r="J1011" i="1"/>
  <c r="I1010" i="1"/>
  <c r="H1010" i="1"/>
  <c r="G1010" i="1"/>
  <c r="F1010" i="1"/>
  <c r="E1010" i="1"/>
  <c r="J1009" i="1"/>
  <c r="J1008" i="1"/>
  <c r="J1007" i="1"/>
  <c r="J1006" i="1"/>
  <c r="I1005" i="1"/>
  <c r="H1005" i="1"/>
  <c r="G1005" i="1"/>
  <c r="F1005" i="1"/>
  <c r="E1005" i="1"/>
  <c r="J1004" i="1"/>
  <c r="J1003" i="1"/>
  <c r="J1002" i="1"/>
  <c r="I1001" i="1"/>
  <c r="H1001" i="1"/>
  <c r="G1001" i="1"/>
  <c r="F1001" i="1"/>
  <c r="E1001" i="1"/>
  <c r="J1000" i="1"/>
  <c r="J999" i="1"/>
  <c r="J998" i="1"/>
  <c r="J997" i="1"/>
  <c r="J996" i="1"/>
  <c r="J995" i="1"/>
  <c r="J994" i="1"/>
  <c r="I993" i="1"/>
  <c r="H993" i="1"/>
  <c r="G993" i="1"/>
  <c r="F993" i="1"/>
  <c r="E993" i="1"/>
  <c r="J992" i="1"/>
  <c r="J991" i="1"/>
  <c r="J990" i="1"/>
  <c r="I989" i="1"/>
  <c r="H989" i="1"/>
  <c r="G989" i="1"/>
  <c r="F989" i="1"/>
  <c r="E989" i="1"/>
  <c r="J988" i="1"/>
  <c r="J987" i="1"/>
  <c r="J986" i="1"/>
  <c r="J985" i="1"/>
  <c r="J984" i="1"/>
  <c r="J983" i="1"/>
  <c r="I982" i="1"/>
  <c r="H982" i="1"/>
  <c r="G982" i="1"/>
  <c r="F982" i="1"/>
  <c r="E982" i="1"/>
  <c r="J981" i="1"/>
  <c r="J980" i="1"/>
  <c r="J979" i="1"/>
  <c r="J978" i="1"/>
  <c r="J977" i="1"/>
  <c r="J976" i="1"/>
  <c r="I975" i="1"/>
  <c r="H975" i="1"/>
  <c r="G975" i="1"/>
  <c r="F975" i="1"/>
  <c r="E975" i="1"/>
  <c r="J975" i="1" s="1"/>
  <c r="J974" i="1"/>
  <c r="J973" i="1"/>
  <c r="J972" i="1"/>
  <c r="J971" i="1"/>
  <c r="J970" i="1"/>
  <c r="J969" i="1"/>
  <c r="J968" i="1"/>
  <c r="J967" i="1"/>
  <c r="I966" i="1"/>
  <c r="H966" i="1"/>
  <c r="G966" i="1"/>
  <c r="F966" i="1"/>
  <c r="E966" i="1"/>
  <c r="J965" i="1"/>
  <c r="J964" i="1"/>
  <c r="J963" i="1"/>
  <c r="J962" i="1"/>
  <c r="J961" i="1"/>
  <c r="J960" i="1"/>
  <c r="J959" i="1"/>
  <c r="J958" i="1"/>
  <c r="I957" i="1"/>
  <c r="H957" i="1"/>
  <c r="G957" i="1"/>
  <c r="F957" i="1"/>
  <c r="E957" i="1"/>
  <c r="J956" i="1"/>
  <c r="J955" i="1"/>
  <c r="J954" i="1"/>
  <c r="J953" i="1"/>
  <c r="J952" i="1"/>
  <c r="J951" i="1"/>
  <c r="I950" i="1"/>
  <c r="H950" i="1"/>
  <c r="G950" i="1"/>
  <c r="F950" i="1"/>
  <c r="E950" i="1"/>
  <c r="J949" i="1"/>
  <c r="J948" i="1"/>
  <c r="J947" i="1"/>
  <c r="J946" i="1"/>
  <c r="J945" i="1"/>
  <c r="I944" i="1"/>
  <c r="H944" i="1"/>
  <c r="G944" i="1"/>
  <c r="F944" i="1"/>
  <c r="E944" i="1"/>
  <c r="J943" i="1"/>
  <c r="J942" i="1"/>
  <c r="J941" i="1"/>
  <c r="I940" i="1"/>
  <c r="H940" i="1"/>
  <c r="G940" i="1"/>
  <c r="F940" i="1"/>
  <c r="E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I922" i="1"/>
  <c r="H922" i="1"/>
  <c r="G922" i="1"/>
  <c r="F922" i="1"/>
  <c r="E922" i="1"/>
  <c r="J921" i="1"/>
  <c r="J920" i="1"/>
  <c r="J919" i="1"/>
  <c r="J918" i="1"/>
  <c r="J917" i="1"/>
  <c r="J916" i="1"/>
  <c r="J915" i="1"/>
  <c r="J914" i="1"/>
  <c r="I913" i="1"/>
  <c r="H913" i="1"/>
  <c r="G913" i="1"/>
  <c r="F913" i="1"/>
  <c r="E913" i="1"/>
  <c r="J912" i="1"/>
  <c r="J911" i="1"/>
  <c r="J910" i="1"/>
  <c r="J909" i="1"/>
  <c r="J908" i="1"/>
  <c r="I907" i="1"/>
  <c r="H907" i="1"/>
  <c r="G907" i="1"/>
  <c r="F907" i="1"/>
  <c r="E907" i="1"/>
  <c r="J906" i="1"/>
  <c r="J905" i="1"/>
  <c r="I904" i="1"/>
  <c r="H904" i="1"/>
  <c r="G904" i="1"/>
  <c r="F904" i="1"/>
  <c r="E904" i="1"/>
  <c r="C902" i="1"/>
  <c r="I897" i="1"/>
  <c r="H897" i="1"/>
  <c r="G897" i="1"/>
  <c r="F897" i="1"/>
  <c r="E897" i="1"/>
  <c r="B894" i="1"/>
  <c r="F893" i="1"/>
  <c r="B893" i="1"/>
  <c r="B891" i="1"/>
  <c r="B890" i="1"/>
  <c r="J886" i="1"/>
  <c r="K882" i="1"/>
  <c r="D882" i="1"/>
  <c r="J881" i="1"/>
  <c r="J880" i="1"/>
  <c r="J879" i="1"/>
  <c r="J878" i="1"/>
  <c r="J877" i="1"/>
  <c r="J876" i="1"/>
  <c r="J875" i="1"/>
  <c r="J874" i="1"/>
  <c r="I873" i="1"/>
  <c r="H873" i="1"/>
  <c r="G873" i="1"/>
  <c r="F873" i="1"/>
  <c r="E873" i="1"/>
  <c r="J872" i="1"/>
  <c r="J871" i="1"/>
  <c r="J870" i="1"/>
  <c r="J869" i="1"/>
  <c r="I868" i="1"/>
  <c r="H868" i="1"/>
  <c r="G868" i="1"/>
  <c r="F868" i="1"/>
  <c r="E868" i="1"/>
  <c r="J867" i="1"/>
  <c r="J866" i="1"/>
  <c r="J865" i="1"/>
  <c r="I864" i="1"/>
  <c r="H864" i="1"/>
  <c r="G864" i="1"/>
  <c r="F864" i="1"/>
  <c r="E864" i="1"/>
  <c r="J863" i="1"/>
  <c r="J862" i="1"/>
  <c r="J861" i="1"/>
  <c r="J860" i="1"/>
  <c r="J859" i="1"/>
  <c r="J858" i="1"/>
  <c r="J857" i="1"/>
  <c r="I856" i="1"/>
  <c r="H856" i="1"/>
  <c r="G856" i="1"/>
  <c r="F856" i="1"/>
  <c r="E856" i="1"/>
  <c r="J855" i="1"/>
  <c r="J854" i="1"/>
  <c r="J853" i="1"/>
  <c r="I852" i="1"/>
  <c r="H852" i="1"/>
  <c r="G852" i="1"/>
  <c r="F852" i="1"/>
  <c r="E852" i="1"/>
  <c r="J851" i="1"/>
  <c r="J850" i="1"/>
  <c r="J849" i="1"/>
  <c r="J848" i="1"/>
  <c r="J847" i="1"/>
  <c r="J846" i="1"/>
  <c r="I845" i="1"/>
  <c r="H845" i="1"/>
  <c r="G845" i="1"/>
  <c r="F845" i="1"/>
  <c r="E845" i="1"/>
  <c r="J844" i="1"/>
  <c r="J843" i="1"/>
  <c r="J842" i="1"/>
  <c r="J841" i="1"/>
  <c r="J840" i="1"/>
  <c r="J839" i="1"/>
  <c r="I838" i="1"/>
  <c r="H838" i="1"/>
  <c r="G838" i="1"/>
  <c r="F838" i="1"/>
  <c r="J838" i="1" s="1"/>
  <c r="E838" i="1"/>
  <c r="J837" i="1"/>
  <c r="J836" i="1"/>
  <c r="J835" i="1"/>
  <c r="J834" i="1"/>
  <c r="J833" i="1"/>
  <c r="J832" i="1"/>
  <c r="J831" i="1"/>
  <c r="J830" i="1"/>
  <c r="I829" i="1"/>
  <c r="H829" i="1"/>
  <c r="G829" i="1"/>
  <c r="F829" i="1"/>
  <c r="E829" i="1"/>
  <c r="J828" i="1"/>
  <c r="J827" i="1"/>
  <c r="J826" i="1"/>
  <c r="J825" i="1"/>
  <c r="J824" i="1"/>
  <c r="J823" i="1"/>
  <c r="J822" i="1"/>
  <c r="J821" i="1"/>
  <c r="I820" i="1"/>
  <c r="H820" i="1"/>
  <c r="G820" i="1"/>
  <c r="F820" i="1"/>
  <c r="E820" i="1"/>
  <c r="J819" i="1"/>
  <c r="J818" i="1"/>
  <c r="J817" i="1"/>
  <c r="J816" i="1"/>
  <c r="J815" i="1"/>
  <c r="J814" i="1"/>
  <c r="I813" i="1"/>
  <c r="H813" i="1"/>
  <c r="G813" i="1"/>
  <c r="F813" i="1"/>
  <c r="E813" i="1"/>
  <c r="J812" i="1"/>
  <c r="J811" i="1"/>
  <c r="J810" i="1"/>
  <c r="J809" i="1"/>
  <c r="J808" i="1"/>
  <c r="I807" i="1"/>
  <c r="H807" i="1"/>
  <c r="G807" i="1"/>
  <c r="F807" i="1"/>
  <c r="E807" i="1"/>
  <c r="J807" i="1" s="1"/>
  <c r="J806" i="1"/>
  <c r="J805" i="1"/>
  <c r="J804" i="1"/>
  <c r="I803" i="1"/>
  <c r="H803" i="1"/>
  <c r="G803" i="1"/>
  <c r="F803" i="1"/>
  <c r="E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I785" i="1"/>
  <c r="H785" i="1"/>
  <c r="G785" i="1"/>
  <c r="F785" i="1"/>
  <c r="E785" i="1"/>
  <c r="J784" i="1"/>
  <c r="J783" i="1"/>
  <c r="J782" i="1"/>
  <c r="J781" i="1"/>
  <c r="J780" i="1"/>
  <c r="J779" i="1"/>
  <c r="J778" i="1"/>
  <c r="J777" i="1"/>
  <c r="I776" i="1"/>
  <c r="H776" i="1"/>
  <c r="G776" i="1"/>
  <c r="F776" i="1"/>
  <c r="E776" i="1"/>
  <c r="J775" i="1"/>
  <c r="J774" i="1"/>
  <c r="J773" i="1"/>
  <c r="J772" i="1"/>
  <c r="J771" i="1"/>
  <c r="I770" i="1"/>
  <c r="H770" i="1"/>
  <c r="G770" i="1"/>
  <c r="F770" i="1"/>
  <c r="J770" i="1" s="1"/>
  <c r="E770" i="1"/>
  <c r="J769" i="1"/>
  <c r="J768" i="1"/>
  <c r="I767" i="1"/>
  <c r="I882" i="1" s="1"/>
  <c r="H767" i="1"/>
  <c r="G767" i="1"/>
  <c r="F767" i="1"/>
  <c r="E767" i="1"/>
  <c r="C765" i="1"/>
  <c r="I760" i="1"/>
  <c r="H760" i="1"/>
  <c r="G760" i="1"/>
  <c r="F760" i="1"/>
  <c r="E760" i="1"/>
  <c r="B757" i="1"/>
  <c r="F756" i="1"/>
  <c r="B756" i="1"/>
  <c r="B754" i="1"/>
  <c r="B753" i="1"/>
  <c r="J749" i="1"/>
  <c r="K745" i="1"/>
  <c r="D745" i="1"/>
  <c r="J744" i="1"/>
  <c r="J743" i="1"/>
  <c r="J742" i="1"/>
  <c r="J741" i="1"/>
  <c r="J740" i="1"/>
  <c r="J739" i="1"/>
  <c r="J738" i="1"/>
  <c r="J737" i="1"/>
  <c r="I736" i="1"/>
  <c r="H736" i="1"/>
  <c r="G736" i="1"/>
  <c r="F736" i="1"/>
  <c r="E736" i="1"/>
  <c r="J735" i="1"/>
  <c r="J734" i="1"/>
  <c r="J733" i="1"/>
  <c r="J732" i="1"/>
  <c r="I731" i="1"/>
  <c r="H731" i="1"/>
  <c r="G731" i="1"/>
  <c r="F731" i="1"/>
  <c r="E731" i="1"/>
  <c r="J730" i="1"/>
  <c r="J729" i="1"/>
  <c r="J728" i="1"/>
  <c r="I727" i="1"/>
  <c r="H727" i="1"/>
  <c r="G727" i="1"/>
  <c r="F727" i="1"/>
  <c r="E727" i="1"/>
  <c r="J726" i="1"/>
  <c r="J725" i="1"/>
  <c r="J724" i="1"/>
  <c r="J723" i="1"/>
  <c r="J722" i="1"/>
  <c r="J721" i="1"/>
  <c r="J720" i="1"/>
  <c r="I719" i="1"/>
  <c r="H719" i="1"/>
  <c r="G719" i="1"/>
  <c r="F719" i="1"/>
  <c r="E719" i="1"/>
  <c r="J718" i="1"/>
  <c r="J717" i="1"/>
  <c r="J716" i="1"/>
  <c r="I715" i="1"/>
  <c r="H715" i="1"/>
  <c r="G715" i="1"/>
  <c r="F715" i="1"/>
  <c r="E715" i="1"/>
  <c r="J715" i="1" s="1"/>
  <c r="J714" i="1"/>
  <c r="J713" i="1"/>
  <c r="J712" i="1"/>
  <c r="J711" i="1"/>
  <c r="J710" i="1"/>
  <c r="J709" i="1"/>
  <c r="I708" i="1"/>
  <c r="H708" i="1"/>
  <c r="G708" i="1"/>
  <c r="F708" i="1"/>
  <c r="E708" i="1"/>
  <c r="J707" i="1"/>
  <c r="J706" i="1"/>
  <c r="J705" i="1"/>
  <c r="J704" i="1"/>
  <c r="J703" i="1"/>
  <c r="J702" i="1"/>
  <c r="I701" i="1"/>
  <c r="H701" i="1"/>
  <c r="G701" i="1"/>
  <c r="F701" i="1"/>
  <c r="E701" i="1"/>
  <c r="J700" i="1"/>
  <c r="J699" i="1"/>
  <c r="J698" i="1"/>
  <c r="J697" i="1"/>
  <c r="J696" i="1"/>
  <c r="J695" i="1"/>
  <c r="J694" i="1"/>
  <c r="J693" i="1"/>
  <c r="I692" i="1"/>
  <c r="H692" i="1"/>
  <c r="G692" i="1"/>
  <c r="F692" i="1"/>
  <c r="E692" i="1"/>
  <c r="J691" i="1"/>
  <c r="J690" i="1"/>
  <c r="J689" i="1"/>
  <c r="J688" i="1"/>
  <c r="J687" i="1"/>
  <c r="J686" i="1"/>
  <c r="J685" i="1"/>
  <c r="J684" i="1"/>
  <c r="I683" i="1"/>
  <c r="H683" i="1"/>
  <c r="G683" i="1"/>
  <c r="F683" i="1"/>
  <c r="E683" i="1"/>
  <c r="J683" i="1" s="1"/>
  <c r="J682" i="1"/>
  <c r="J681" i="1"/>
  <c r="J680" i="1"/>
  <c r="J679" i="1"/>
  <c r="J678" i="1"/>
  <c r="J677" i="1"/>
  <c r="I676" i="1"/>
  <c r="H676" i="1"/>
  <c r="G676" i="1"/>
  <c r="F676" i="1"/>
  <c r="E676" i="1"/>
  <c r="J675" i="1"/>
  <c r="J674" i="1"/>
  <c r="J673" i="1"/>
  <c r="J672" i="1"/>
  <c r="J671" i="1"/>
  <c r="I670" i="1"/>
  <c r="H670" i="1"/>
  <c r="G670" i="1"/>
  <c r="F670" i="1"/>
  <c r="E670" i="1"/>
  <c r="J669" i="1"/>
  <c r="J668" i="1"/>
  <c r="J667" i="1"/>
  <c r="I666" i="1"/>
  <c r="H666" i="1"/>
  <c r="G666" i="1"/>
  <c r="F666" i="1"/>
  <c r="E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I648" i="1"/>
  <c r="H648" i="1"/>
  <c r="G648" i="1"/>
  <c r="F648" i="1"/>
  <c r="E648" i="1"/>
  <c r="J647" i="1"/>
  <c r="J646" i="1"/>
  <c r="J645" i="1"/>
  <c r="J644" i="1"/>
  <c r="J643" i="1"/>
  <c r="J642" i="1"/>
  <c r="J641" i="1"/>
  <c r="J640" i="1"/>
  <c r="I639" i="1"/>
  <c r="H639" i="1"/>
  <c r="G639" i="1"/>
  <c r="F639" i="1"/>
  <c r="E639" i="1"/>
  <c r="J638" i="1"/>
  <c r="J637" i="1"/>
  <c r="J636" i="1"/>
  <c r="J635" i="1"/>
  <c r="J634" i="1"/>
  <c r="I633" i="1"/>
  <c r="H633" i="1"/>
  <c r="G633" i="1"/>
  <c r="F633" i="1"/>
  <c r="E633" i="1"/>
  <c r="J632" i="1"/>
  <c r="J631" i="1"/>
  <c r="I630" i="1"/>
  <c r="H630" i="1"/>
  <c r="G630" i="1"/>
  <c r="F630" i="1"/>
  <c r="E630" i="1"/>
  <c r="C628" i="1"/>
  <c r="I623" i="1"/>
  <c r="H623" i="1"/>
  <c r="G623" i="1"/>
  <c r="F623" i="1"/>
  <c r="E623" i="1"/>
  <c r="B620" i="1"/>
  <c r="F619" i="1"/>
  <c r="B619" i="1"/>
  <c r="B617" i="1"/>
  <c r="B616" i="1"/>
  <c r="J612" i="1"/>
  <c r="J597" i="1"/>
  <c r="J596" i="1"/>
  <c r="J595" i="1"/>
  <c r="J594" i="1"/>
  <c r="J593" i="1"/>
  <c r="I592" i="1"/>
  <c r="H592" i="1"/>
  <c r="G592" i="1"/>
  <c r="F592" i="1"/>
  <c r="E592" i="1"/>
  <c r="J591" i="1"/>
  <c r="J590" i="1"/>
  <c r="J589" i="1"/>
  <c r="J588" i="1"/>
  <c r="I587" i="1"/>
  <c r="H587" i="1"/>
  <c r="G587" i="1"/>
  <c r="F587" i="1"/>
  <c r="E587" i="1"/>
  <c r="J587" i="1" s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I573" i="1"/>
  <c r="H573" i="1"/>
  <c r="G573" i="1"/>
  <c r="F573" i="1"/>
  <c r="I572" i="1"/>
  <c r="H572" i="1"/>
  <c r="G572" i="1"/>
  <c r="F572" i="1"/>
  <c r="I571" i="1"/>
  <c r="H571" i="1"/>
  <c r="G571" i="1"/>
  <c r="F571" i="1"/>
  <c r="I570" i="1"/>
  <c r="H570" i="1"/>
  <c r="G570" i="1"/>
  <c r="F570" i="1"/>
  <c r="I569" i="1"/>
  <c r="H569" i="1"/>
  <c r="G569" i="1"/>
  <c r="F569" i="1"/>
  <c r="I568" i="1"/>
  <c r="I567" i="1" s="1"/>
  <c r="H568" i="1"/>
  <c r="G568" i="1"/>
  <c r="E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I545" i="1"/>
  <c r="H545" i="1"/>
  <c r="G545" i="1"/>
  <c r="F545" i="1"/>
  <c r="E545" i="1"/>
  <c r="J545" i="1" s="1"/>
  <c r="J544" i="1"/>
  <c r="J543" i="1"/>
  <c r="I542" i="1"/>
  <c r="H542" i="1"/>
  <c r="G542" i="1"/>
  <c r="F542" i="1"/>
  <c r="E542" i="1"/>
  <c r="J541" i="1"/>
  <c r="J540" i="1"/>
  <c r="J539" i="1"/>
  <c r="J538" i="1"/>
  <c r="I537" i="1"/>
  <c r="H537" i="1"/>
  <c r="G537" i="1"/>
  <c r="F537" i="1"/>
  <c r="E537" i="1"/>
  <c r="J537" i="1" s="1"/>
  <c r="J536" i="1"/>
  <c r="J535" i="1"/>
  <c r="J534" i="1"/>
  <c r="J533" i="1"/>
  <c r="I532" i="1"/>
  <c r="H532" i="1"/>
  <c r="G532" i="1"/>
  <c r="F532" i="1"/>
  <c r="E532" i="1"/>
  <c r="J531" i="1"/>
  <c r="J530" i="1"/>
  <c r="J529" i="1"/>
  <c r="J528" i="1"/>
  <c r="J527" i="1"/>
  <c r="J526" i="1"/>
  <c r="I525" i="1"/>
  <c r="H525" i="1"/>
  <c r="G525" i="1"/>
  <c r="F525" i="1"/>
  <c r="E525" i="1"/>
  <c r="J524" i="1"/>
  <c r="J523" i="1"/>
  <c r="I522" i="1"/>
  <c r="H522" i="1"/>
  <c r="G522" i="1"/>
  <c r="F522" i="1"/>
  <c r="E522" i="1"/>
  <c r="J521" i="1"/>
  <c r="J520" i="1"/>
  <c r="J519" i="1"/>
  <c r="J518" i="1"/>
  <c r="I517" i="1"/>
  <c r="H517" i="1"/>
  <c r="G517" i="1"/>
  <c r="F517" i="1"/>
  <c r="E517" i="1"/>
  <c r="J517" i="1" s="1"/>
  <c r="J516" i="1"/>
  <c r="J515" i="1"/>
  <c r="J514" i="1"/>
  <c r="I513" i="1"/>
  <c r="H513" i="1"/>
  <c r="G513" i="1"/>
  <c r="F513" i="1"/>
  <c r="E513" i="1"/>
  <c r="J513" i="1" s="1"/>
  <c r="J512" i="1"/>
  <c r="J511" i="1"/>
  <c r="J510" i="1"/>
  <c r="J509" i="1"/>
  <c r="J508" i="1"/>
  <c r="J507" i="1"/>
  <c r="J506" i="1"/>
  <c r="J505" i="1"/>
  <c r="I504" i="1"/>
  <c r="H504" i="1"/>
  <c r="G504" i="1"/>
  <c r="F504" i="1"/>
  <c r="E504" i="1"/>
  <c r="J502" i="1"/>
  <c r="J501" i="1"/>
  <c r="J500" i="1"/>
  <c r="J499" i="1"/>
  <c r="J498" i="1"/>
  <c r="I497" i="1"/>
  <c r="H497" i="1"/>
  <c r="G497" i="1"/>
  <c r="F497" i="1"/>
  <c r="E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I481" i="1"/>
  <c r="H481" i="1"/>
  <c r="G481" i="1"/>
  <c r="F481" i="1"/>
  <c r="E481" i="1"/>
  <c r="J480" i="1"/>
  <c r="J479" i="1"/>
  <c r="I478" i="1"/>
  <c r="H478" i="1"/>
  <c r="G478" i="1"/>
  <c r="F478" i="1"/>
  <c r="E478" i="1"/>
  <c r="J477" i="1"/>
  <c r="J476" i="1"/>
  <c r="J475" i="1"/>
  <c r="J474" i="1"/>
  <c r="J473" i="1"/>
  <c r="J472" i="1"/>
  <c r="I471" i="1"/>
  <c r="H471" i="1"/>
  <c r="G471" i="1"/>
  <c r="F471" i="1"/>
  <c r="J471" i="1" s="1"/>
  <c r="E471" i="1"/>
  <c r="J470" i="1"/>
  <c r="J469" i="1"/>
  <c r="I468" i="1"/>
  <c r="H468" i="1"/>
  <c r="G468" i="1"/>
  <c r="F468" i="1"/>
  <c r="E468" i="1"/>
  <c r="J467" i="1"/>
  <c r="J466" i="1"/>
  <c r="I465" i="1"/>
  <c r="H465" i="1"/>
  <c r="G465" i="1"/>
  <c r="F465" i="1"/>
  <c r="E465" i="1"/>
  <c r="J464" i="1"/>
  <c r="J463" i="1"/>
  <c r="J462" i="1"/>
  <c r="I461" i="1"/>
  <c r="H461" i="1"/>
  <c r="G461" i="1"/>
  <c r="F461" i="1"/>
  <c r="E461" i="1"/>
  <c r="I458" i="1"/>
  <c r="H458" i="1"/>
  <c r="G458" i="1"/>
  <c r="F458" i="1"/>
  <c r="E458" i="1"/>
  <c r="F454" i="1"/>
  <c r="B454" i="1"/>
  <c r="B452" i="1"/>
  <c r="B451" i="1"/>
  <c r="I442" i="1"/>
  <c r="H442" i="1"/>
  <c r="G442" i="1"/>
  <c r="F442" i="1"/>
  <c r="E442" i="1"/>
  <c r="B439" i="1"/>
  <c r="F438" i="1"/>
  <c r="B438" i="1"/>
  <c r="B436" i="1"/>
  <c r="B435" i="1"/>
  <c r="J428" i="1"/>
  <c r="J427" i="1"/>
  <c r="I426" i="1"/>
  <c r="I429" i="1" s="1"/>
  <c r="H426" i="1"/>
  <c r="H429" i="1" s="1"/>
  <c r="G426" i="1"/>
  <c r="G429" i="1" s="1"/>
  <c r="F426" i="1"/>
  <c r="F429" i="1" s="1"/>
  <c r="E426" i="1"/>
  <c r="E429" i="1" s="1"/>
  <c r="J425" i="1"/>
  <c r="J424" i="1"/>
  <c r="J423" i="1"/>
  <c r="J422" i="1"/>
  <c r="J421" i="1"/>
  <c r="J420" i="1"/>
  <c r="J418" i="1"/>
  <c r="J417" i="1"/>
  <c r="J416" i="1"/>
  <c r="J415" i="1"/>
  <c r="J414" i="1"/>
  <c r="J413" i="1"/>
  <c r="I412" i="1"/>
  <c r="H412" i="1"/>
  <c r="G412" i="1"/>
  <c r="F412" i="1"/>
  <c r="E412" i="1"/>
  <c r="J411" i="1"/>
  <c r="J410" i="1"/>
  <c r="I409" i="1"/>
  <c r="H409" i="1"/>
  <c r="G409" i="1"/>
  <c r="F409" i="1"/>
  <c r="E409" i="1"/>
  <c r="J408" i="1"/>
  <c r="J407" i="1"/>
  <c r="I406" i="1"/>
  <c r="H406" i="1"/>
  <c r="G406" i="1"/>
  <c r="F406" i="1"/>
  <c r="J406" i="1" s="1"/>
  <c r="E406" i="1"/>
  <c r="J405" i="1"/>
  <c r="J404" i="1"/>
  <c r="J403" i="1"/>
  <c r="I402" i="1"/>
  <c r="H402" i="1"/>
  <c r="G402" i="1"/>
  <c r="F402" i="1"/>
  <c r="E402" i="1"/>
  <c r="J401" i="1"/>
  <c r="J400" i="1"/>
  <c r="I399" i="1"/>
  <c r="H399" i="1"/>
  <c r="G399" i="1"/>
  <c r="F399" i="1"/>
  <c r="E399" i="1"/>
  <c r="J398" i="1"/>
  <c r="J397" i="1"/>
  <c r="I396" i="1"/>
  <c r="H396" i="1"/>
  <c r="G396" i="1"/>
  <c r="F396" i="1"/>
  <c r="E396" i="1"/>
  <c r="J395" i="1"/>
  <c r="J394" i="1"/>
  <c r="J393" i="1"/>
  <c r="J392" i="1"/>
  <c r="I391" i="1"/>
  <c r="H391" i="1"/>
  <c r="G391" i="1"/>
  <c r="F391" i="1"/>
  <c r="E391" i="1"/>
  <c r="J390" i="1"/>
  <c r="J389" i="1"/>
  <c r="I388" i="1"/>
  <c r="H388" i="1"/>
  <c r="G388" i="1"/>
  <c r="F388" i="1"/>
  <c r="E388" i="1"/>
  <c r="J387" i="1"/>
  <c r="J386" i="1"/>
  <c r="J385" i="1"/>
  <c r="J384" i="1"/>
  <c r="I383" i="1"/>
  <c r="H383" i="1"/>
  <c r="G383" i="1"/>
  <c r="F383" i="1"/>
  <c r="E383" i="1"/>
  <c r="J382" i="1"/>
  <c r="J381" i="1"/>
  <c r="J380" i="1"/>
  <c r="J379" i="1"/>
  <c r="J378" i="1"/>
  <c r="J377" i="1"/>
  <c r="J376" i="1"/>
  <c r="I375" i="1"/>
  <c r="H375" i="1"/>
  <c r="G375" i="1"/>
  <c r="F375" i="1"/>
  <c r="E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I361" i="1"/>
  <c r="H361" i="1"/>
  <c r="G361" i="1"/>
  <c r="F361" i="1"/>
  <c r="E361" i="1"/>
  <c r="I357" i="1"/>
  <c r="H357" i="1"/>
  <c r="G357" i="1"/>
  <c r="F357" i="1"/>
  <c r="E357" i="1"/>
  <c r="B354" i="1"/>
  <c r="F353" i="1"/>
  <c r="B353" i="1"/>
  <c r="B351" i="1"/>
  <c r="B350" i="1"/>
  <c r="J300" i="1"/>
  <c r="J299" i="1"/>
  <c r="J298" i="1"/>
  <c r="I183" i="1"/>
  <c r="H183" i="1"/>
  <c r="G183" i="1"/>
  <c r="F183" i="1"/>
  <c r="E183" i="1"/>
  <c r="B180" i="1"/>
  <c r="F179" i="1"/>
  <c r="B179" i="1"/>
  <c r="B177" i="1"/>
  <c r="B176" i="1"/>
  <c r="J166" i="1"/>
  <c r="J165" i="1"/>
  <c r="J164" i="1"/>
  <c r="J163" i="1"/>
  <c r="J162" i="1"/>
  <c r="J161" i="1"/>
  <c r="J160" i="1"/>
  <c r="J159" i="1"/>
  <c r="I158" i="1"/>
  <c r="H158" i="1"/>
  <c r="G158" i="1"/>
  <c r="F158" i="1"/>
  <c r="J158" i="1" s="1"/>
  <c r="E158" i="1"/>
  <c r="J157" i="1"/>
  <c r="J156" i="1"/>
  <c r="J155" i="1"/>
  <c r="J154" i="1"/>
  <c r="J153" i="1"/>
  <c r="J152" i="1"/>
  <c r="J151" i="1"/>
  <c r="J150" i="1"/>
  <c r="I149" i="1"/>
  <c r="H149" i="1"/>
  <c r="G149" i="1"/>
  <c r="F149" i="1"/>
  <c r="E149" i="1"/>
  <c r="J148" i="1"/>
  <c r="J147" i="1"/>
  <c r="J146" i="1"/>
  <c r="J145" i="1"/>
  <c r="J144" i="1"/>
  <c r="J143" i="1"/>
  <c r="J142" i="1"/>
  <c r="J141" i="1"/>
  <c r="I140" i="1"/>
  <c r="H140" i="1"/>
  <c r="G140" i="1"/>
  <c r="F140" i="1"/>
  <c r="E140" i="1"/>
  <c r="J139" i="1"/>
  <c r="J138" i="1"/>
  <c r="I137" i="1"/>
  <c r="H137" i="1"/>
  <c r="G137" i="1"/>
  <c r="F137" i="1"/>
  <c r="E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I123" i="1"/>
  <c r="H123" i="1"/>
  <c r="G123" i="1"/>
  <c r="F123" i="1"/>
  <c r="E123" i="1"/>
  <c r="J122" i="1"/>
  <c r="J121" i="1"/>
  <c r="J120" i="1"/>
  <c r="I119" i="1"/>
  <c r="H119" i="1"/>
  <c r="G119" i="1"/>
  <c r="F119" i="1"/>
  <c r="E119" i="1"/>
  <c r="J118" i="1"/>
  <c r="J117" i="1"/>
  <c r="J116" i="1"/>
  <c r="J115" i="1"/>
  <c r="J114" i="1"/>
  <c r="J113" i="1"/>
  <c r="J112" i="1"/>
  <c r="J111" i="1"/>
  <c r="I110" i="1"/>
  <c r="H110" i="1"/>
  <c r="G110" i="1"/>
  <c r="F110" i="1"/>
  <c r="E110" i="1"/>
  <c r="J109" i="1"/>
  <c r="J108" i="1"/>
  <c r="J107" i="1"/>
  <c r="I106" i="1"/>
  <c r="H106" i="1"/>
  <c r="G106" i="1"/>
  <c r="F106" i="1"/>
  <c r="E106" i="1"/>
  <c r="J105" i="1"/>
  <c r="J104" i="1"/>
  <c r="J103" i="1"/>
  <c r="J102" i="1"/>
  <c r="J101" i="1"/>
  <c r="J100" i="1"/>
  <c r="J99" i="1"/>
  <c r="J98" i="1"/>
  <c r="J97" i="1"/>
  <c r="J96" i="1"/>
  <c r="J95" i="1"/>
  <c r="I94" i="1"/>
  <c r="H94" i="1"/>
  <c r="G94" i="1"/>
  <c r="F94" i="1"/>
  <c r="E94" i="1"/>
  <c r="J93" i="1"/>
  <c r="J92" i="1"/>
  <c r="J91" i="1"/>
  <c r="I90" i="1"/>
  <c r="H90" i="1"/>
  <c r="G90" i="1"/>
  <c r="F90" i="1"/>
  <c r="E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I74" i="1"/>
  <c r="H74" i="1"/>
  <c r="G74" i="1"/>
  <c r="F74" i="1"/>
  <c r="J74" i="1" s="1"/>
  <c r="E74" i="1"/>
  <c r="J73" i="1"/>
  <c r="J72" i="1"/>
  <c r="J71" i="1"/>
  <c r="J70" i="1"/>
  <c r="J69" i="1"/>
  <c r="J68" i="1"/>
  <c r="J67" i="1"/>
  <c r="J66" i="1"/>
  <c r="I65" i="1"/>
  <c r="H65" i="1"/>
  <c r="G65" i="1"/>
  <c r="F65" i="1"/>
  <c r="E65" i="1"/>
  <c r="J64" i="1"/>
  <c r="J63" i="1"/>
  <c r="J62" i="1"/>
  <c r="I61" i="1"/>
  <c r="H61" i="1"/>
  <c r="G61" i="1"/>
  <c r="F61" i="1"/>
  <c r="E61" i="1"/>
  <c r="J60" i="1"/>
  <c r="J59" i="1"/>
  <c r="I58" i="1"/>
  <c r="H58" i="1"/>
  <c r="G58" i="1"/>
  <c r="F58" i="1"/>
  <c r="E58" i="1"/>
  <c r="J57" i="1"/>
  <c r="J56" i="1"/>
  <c r="J55" i="1"/>
  <c r="J54" i="1"/>
  <c r="J53" i="1"/>
  <c r="I52" i="1"/>
  <c r="H52" i="1"/>
  <c r="G52" i="1"/>
  <c r="F52" i="1"/>
  <c r="E52" i="1"/>
  <c r="J51" i="1"/>
  <c r="J50" i="1"/>
  <c r="J49" i="1"/>
  <c r="J48" i="1"/>
  <c r="I47" i="1"/>
  <c r="H47" i="1"/>
  <c r="G47" i="1"/>
  <c r="F47" i="1"/>
  <c r="E47" i="1"/>
  <c r="J46" i="1"/>
  <c r="J45" i="1"/>
  <c r="J44" i="1"/>
  <c r="J43" i="1"/>
  <c r="J42" i="1"/>
  <c r="J41" i="1"/>
  <c r="J40" i="1"/>
  <c r="I39" i="1"/>
  <c r="H39" i="1"/>
  <c r="G39" i="1"/>
  <c r="F39" i="1"/>
  <c r="E39" i="1"/>
  <c r="J39" i="1" s="1"/>
  <c r="J38" i="1"/>
  <c r="J37" i="1"/>
  <c r="J36" i="1"/>
  <c r="J35" i="1"/>
  <c r="J34" i="1"/>
  <c r="I33" i="1"/>
  <c r="H33" i="1"/>
  <c r="G33" i="1"/>
  <c r="F33" i="1"/>
  <c r="E33" i="1"/>
  <c r="J32" i="1"/>
  <c r="J31" i="1"/>
  <c r="J30" i="1"/>
  <c r="J29" i="1"/>
  <c r="I28" i="1"/>
  <c r="H28" i="1"/>
  <c r="G28" i="1"/>
  <c r="F28" i="1"/>
  <c r="E28" i="1"/>
  <c r="J27" i="1"/>
  <c r="J26" i="1"/>
  <c r="J25" i="1"/>
  <c r="J24" i="1"/>
  <c r="J23" i="1"/>
  <c r="I22" i="1"/>
  <c r="H22" i="1"/>
  <c r="G22" i="1"/>
  <c r="F22" i="1"/>
  <c r="E22" i="1"/>
  <c r="I20" i="1"/>
  <c r="H20" i="1"/>
  <c r="H184" i="1" s="1"/>
  <c r="G20" i="1"/>
  <c r="E20" i="1"/>
  <c r="B16" i="1"/>
  <c r="F10" i="1"/>
  <c r="E10" i="1"/>
  <c r="F9" i="1"/>
  <c r="F176" i="1" s="1"/>
  <c r="E9" i="1"/>
  <c r="B7" i="1"/>
  <c r="B174" i="1" s="1"/>
  <c r="G1430" i="1" l="1"/>
  <c r="H1430" i="1"/>
  <c r="J2329" i="1"/>
  <c r="J2361" i="1"/>
  <c r="J2365" i="1"/>
  <c r="J2377" i="1"/>
  <c r="J1872" i="1"/>
  <c r="J1553" i="1"/>
  <c r="J391" i="1"/>
  <c r="J375" i="1"/>
  <c r="J402" i="1"/>
  <c r="G419" i="1"/>
  <c r="J2200" i="1"/>
  <c r="G2254" i="1"/>
  <c r="I1978" i="1"/>
  <c r="G1841" i="1"/>
  <c r="J1788" i="1"/>
  <c r="J1815" i="1"/>
  <c r="J1461" i="1"/>
  <c r="J1412" i="1"/>
  <c r="H1293" i="1"/>
  <c r="J1196" i="1"/>
  <c r="J922" i="1"/>
  <c r="F2391" i="1"/>
  <c r="J2228" i="1"/>
  <c r="J2018" i="1"/>
  <c r="J1607" i="1"/>
  <c r="J1333" i="1"/>
  <c r="J1181" i="1"/>
  <c r="J907" i="1"/>
  <c r="E882" i="1"/>
  <c r="J727" i="1"/>
  <c r="J719" i="1"/>
  <c r="G567" i="1"/>
  <c r="J525" i="1"/>
  <c r="J504" i="1"/>
  <c r="J110" i="1"/>
  <c r="J399" i="1"/>
  <c r="J468" i="1"/>
  <c r="J542" i="1"/>
  <c r="J592" i="1"/>
  <c r="J731" i="1"/>
  <c r="F882" i="1"/>
  <c r="I1019" i="1"/>
  <c r="E1156" i="1"/>
  <c r="I1156" i="1"/>
  <c r="J1044" i="1"/>
  <c r="J1081" i="1"/>
  <c r="J1112" i="1"/>
  <c r="E1293" i="1"/>
  <c r="I1293" i="1"/>
  <c r="J1377" i="1"/>
  <c r="J1455" i="1"/>
  <c r="J1523" i="1"/>
  <c r="H1704" i="1"/>
  <c r="J1635" i="1"/>
  <c r="J1667" i="1"/>
  <c r="H1841" i="1"/>
  <c r="J1729" i="1"/>
  <c r="J1744" i="1"/>
  <c r="J1832" i="1"/>
  <c r="J1909" i="1"/>
  <c r="J1941" i="1"/>
  <c r="J2047" i="1"/>
  <c r="J2079" i="1"/>
  <c r="H2254" i="1"/>
  <c r="J2141" i="1"/>
  <c r="J2156" i="1"/>
  <c r="J2245" i="1"/>
  <c r="G2391" i="1"/>
  <c r="H2391" i="1"/>
  <c r="J2322" i="1"/>
  <c r="J2373" i="1"/>
  <c r="H419" i="1"/>
  <c r="J497" i="1"/>
  <c r="J639" i="1"/>
  <c r="J676" i="1"/>
  <c r="J708" i="1"/>
  <c r="J736" i="1"/>
  <c r="J776" i="1"/>
  <c r="J864" i="1"/>
  <c r="J868" i="1"/>
  <c r="J940" i="1"/>
  <c r="J28" i="1"/>
  <c r="J61" i="1"/>
  <c r="J140" i="1"/>
  <c r="E419" i="1"/>
  <c r="I419" i="1"/>
  <c r="J396" i="1"/>
  <c r="J412" i="1"/>
  <c r="J465" i="1"/>
  <c r="J481" i="1"/>
  <c r="J633" i="1"/>
  <c r="J701" i="1"/>
  <c r="G882" i="1"/>
  <c r="J785" i="1"/>
  <c r="J820" i="1"/>
  <c r="J829" i="1"/>
  <c r="J852" i="1"/>
  <c r="J873" i="1"/>
  <c r="J913" i="1"/>
  <c r="J944" i="1"/>
  <c r="J957" i="1"/>
  <c r="J989" i="1"/>
  <c r="J1001" i="1"/>
  <c r="F1156" i="1"/>
  <c r="J1077" i="1"/>
  <c r="J1130" i="1"/>
  <c r="J1218" i="1"/>
  <c r="J1263" i="1"/>
  <c r="J1275" i="1"/>
  <c r="J1452" i="1"/>
  <c r="I1567" i="1"/>
  <c r="J1488" i="1"/>
  <c r="J1492" i="1"/>
  <c r="J1592" i="1"/>
  <c r="J1629" i="1"/>
  <c r="J1660" i="1"/>
  <c r="E1841" i="1"/>
  <c r="I1841" i="1"/>
  <c r="K1841" i="1"/>
  <c r="H1978" i="1"/>
  <c r="J1866" i="1"/>
  <c r="J1881" i="1"/>
  <c r="J1925" i="1"/>
  <c r="J2003" i="1"/>
  <c r="J2041" i="1"/>
  <c r="J2072" i="1"/>
  <c r="E2254" i="1"/>
  <c r="I2254" i="1"/>
  <c r="C2274" i="1"/>
  <c r="J2294" i="1"/>
  <c r="J2338" i="1"/>
  <c r="O145" i="4"/>
  <c r="F167" i="1"/>
  <c r="J119" i="1"/>
  <c r="J383" i="1"/>
  <c r="J388" i="1"/>
  <c r="J522" i="1"/>
  <c r="G745" i="1"/>
  <c r="J692" i="1"/>
  <c r="J803" i="1"/>
  <c r="J856" i="1"/>
  <c r="J904" i="1"/>
  <c r="J33" i="1"/>
  <c r="J58" i="1"/>
  <c r="J65" i="1"/>
  <c r="J90" i="1"/>
  <c r="J106" i="1"/>
  <c r="J149" i="1"/>
  <c r="J361" i="1"/>
  <c r="J409" i="1"/>
  <c r="G598" i="1"/>
  <c r="G446" i="1" s="1"/>
  <c r="J478" i="1"/>
  <c r="J532" i="1"/>
  <c r="J569" i="1"/>
  <c r="J570" i="1"/>
  <c r="F567" i="1"/>
  <c r="J666" i="1"/>
  <c r="H882" i="1"/>
  <c r="J813" i="1"/>
  <c r="J845" i="1"/>
  <c r="G1019" i="1"/>
  <c r="F1019" i="1"/>
  <c r="J950" i="1"/>
  <c r="J966" i="1"/>
  <c r="J982" i="1"/>
  <c r="J993" i="1"/>
  <c r="J1005" i="1"/>
  <c r="J1059" i="1"/>
  <c r="J1094" i="1"/>
  <c r="J1126" i="1"/>
  <c r="J1147" i="1"/>
  <c r="G1293" i="1"/>
  <c r="J1231" i="1"/>
  <c r="J1240" i="1"/>
  <c r="J1267" i="1"/>
  <c r="J1324" i="1"/>
  <c r="J1400" i="1"/>
  <c r="J1404" i="1"/>
  <c r="J1416" i="1"/>
  <c r="F1567" i="1"/>
  <c r="J1505" i="1"/>
  <c r="J1537" i="1"/>
  <c r="J1549" i="1"/>
  <c r="J1589" i="1"/>
  <c r="J1598" i="1"/>
  <c r="F1704" i="1"/>
  <c r="J1678" i="1"/>
  <c r="J1766" i="1"/>
  <c r="J1779" i="1"/>
  <c r="J1811" i="1"/>
  <c r="J1823" i="1"/>
  <c r="J1903" i="1"/>
  <c r="F2116" i="1"/>
  <c r="J2009" i="1"/>
  <c r="J2037" i="1"/>
  <c r="J2090" i="1"/>
  <c r="J2098" i="1"/>
  <c r="J2147" i="1"/>
  <c r="J2178" i="1"/>
  <c r="J2191" i="1"/>
  <c r="J2223" i="1"/>
  <c r="J2236" i="1"/>
  <c r="J47" i="1"/>
  <c r="E167" i="1"/>
  <c r="I167" i="1"/>
  <c r="J94" i="1"/>
  <c r="J137" i="1"/>
  <c r="H167" i="1"/>
  <c r="J52" i="1"/>
  <c r="J123" i="1"/>
  <c r="E1986" i="1"/>
  <c r="E1575" i="1"/>
  <c r="E1027" i="1"/>
  <c r="E2124" i="1"/>
  <c r="E1712" i="1"/>
  <c r="E1164" i="1"/>
  <c r="E1438" i="1"/>
  <c r="E2262" i="1"/>
  <c r="E1301" i="1"/>
  <c r="E753" i="1"/>
  <c r="E1849" i="1"/>
  <c r="E890" i="1"/>
  <c r="E616" i="1"/>
  <c r="E451" i="1"/>
  <c r="E435" i="1"/>
  <c r="E350" i="1"/>
  <c r="E176" i="1"/>
  <c r="H2270" i="1"/>
  <c r="H1857" i="1"/>
  <c r="H1309" i="1"/>
  <c r="H1446" i="1"/>
  <c r="H2132" i="1"/>
  <c r="H1720" i="1"/>
  <c r="H1172" i="1"/>
  <c r="H1994" i="1"/>
  <c r="H1035" i="1"/>
  <c r="H624" i="1"/>
  <c r="H761" i="1"/>
  <c r="H1583" i="1"/>
  <c r="H898" i="1"/>
  <c r="H443" i="1"/>
  <c r="H459" i="1"/>
  <c r="H358" i="1"/>
  <c r="G167" i="1"/>
  <c r="B2260" i="1"/>
  <c r="B1847" i="1"/>
  <c r="B1299" i="1"/>
  <c r="B1436" i="1"/>
  <c r="B2122" i="1"/>
  <c r="B1710" i="1"/>
  <c r="B1162" i="1"/>
  <c r="B1984" i="1"/>
  <c r="B1025" i="1"/>
  <c r="B614" i="1"/>
  <c r="B449" i="1"/>
  <c r="B1573" i="1"/>
  <c r="B751" i="1"/>
  <c r="B888" i="1"/>
  <c r="B433" i="1"/>
  <c r="B348" i="1"/>
  <c r="G2132" i="1"/>
  <c r="G1720" i="1"/>
  <c r="G1172" i="1"/>
  <c r="G2270" i="1"/>
  <c r="G1857" i="1"/>
  <c r="G1309" i="1"/>
  <c r="G1994" i="1"/>
  <c r="G1583" i="1"/>
  <c r="G1035" i="1"/>
  <c r="G1446" i="1"/>
  <c r="G898" i="1"/>
  <c r="G761" i="1"/>
  <c r="G459" i="1"/>
  <c r="G443" i="1"/>
  <c r="G358" i="1"/>
  <c r="G624" i="1"/>
  <c r="J22" i="1"/>
  <c r="G184" i="1"/>
  <c r="F2124" i="1"/>
  <c r="F1712" i="1"/>
  <c r="F1164" i="1"/>
  <c r="F2262" i="1"/>
  <c r="F1849" i="1"/>
  <c r="F1301" i="1"/>
  <c r="F1986" i="1"/>
  <c r="F1575" i="1"/>
  <c r="F1027" i="1"/>
  <c r="F890" i="1"/>
  <c r="F1438" i="1"/>
  <c r="F753" i="1"/>
  <c r="F435" i="1"/>
  <c r="F350" i="1"/>
  <c r="F616" i="1"/>
  <c r="F451" i="1"/>
  <c r="E1446" i="1"/>
  <c r="E1994" i="1"/>
  <c r="E1583" i="1"/>
  <c r="E2270" i="1"/>
  <c r="E1857" i="1"/>
  <c r="E1309" i="1"/>
  <c r="E624" i="1"/>
  <c r="E761" i="1"/>
  <c r="E459" i="1"/>
  <c r="E1172" i="1"/>
  <c r="E1035" i="1"/>
  <c r="E898" i="1"/>
  <c r="E2132" i="1"/>
  <c r="E1720" i="1"/>
  <c r="E443" i="1"/>
  <c r="E358" i="1"/>
  <c r="I1446" i="1"/>
  <c r="I1994" i="1"/>
  <c r="I1583" i="1"/>
  <c r="I2270" i="1"/>
  <c r="I1857" i="1"/>
  <c r="I1309" i="1"/>
  <c r="I1035" i="1"/>
  <c r="I624" i="1"/>
  <c r="I1172" i="1"/>
  <c r="I761" i="1"/>
  <c r="I459" i="1"/>
  <c r="I2132" i="1"/>
  <c r="I1720" i="1"/>
  <c r="I898" i="1"/>
  <c r="I358" i="1"/>
  <c r="I443" i="1"/>
  <c r="E184" i="1"/>
  <c r="I184" i="1"/>
  <c r="F1994" i="1"/>
  <c r="F1583" i="1"/>
  <c r="F1035" i="1"/>
  <c r="F2132" i="1"/>
  <c r="F1720" i="1"/>
  <c r="F1172" i="1"/>
  <c r="F1446" i="1"/>
  <c r="F761" i="1"/>
  <c r="F459" i="1"/>
  <c r="F898" i="1"/>
  <c r="F2270" i="1"/>
  <c r="F1309" i="1"/>
  <c r="F1857" i="1"/>
  <c r="F624" i="1"/>
  <c r="F443" i="1"/>
  <c r="F358" i="1"/>
  <c r="F184" i="1"/>
  <c r="F419" i="1"/>
  <c r="J426" i="1"/>
  <c r="F598" i="1"/>
  <c r="J568" i="1"/>
  <c r="J571" i="1"/>
  <c r="H745" i="1"/>
  <c r="J648" i="1"/>
  <c r="J572" i="1"/>
  <c r="J573" i="1"/>
  <c r="J630" i="1"/>
  <c r="E745" i="1"/>
  <c r="I745" i="1"/>
  <c r="E598" i="1"/>
  <c r="I598" i="1"/>
  <c r="H567" i="1"/>
  <c r="H598" i="1" s="1"/>
  <c r="F745" i="1"/>
  <c r="J670" i="1"/>
  <c r="J461" i="1"/>
  <c r="H1156" i="1"/>
  <c r="J1050" i="1"/>
  <c r="J1138" i="1"/>
  <c r="J1142" i="1"/>
  <c r="F1293" i="1"/>
  <c r="J1187" i="1"/>
  <c r="J1214" i="1"/>
  <c r="J1224" i="1"/>
  <c r="J1249" i="1"/>
  <c r="F1430" i="1"/>
  <c r="J1355" i="1"/>
  <c r="J1368" i="1"/>
  <c r="J1421" i="1"/>
  <c r="J1558" i="1"/>
  <c r="G1704" i="1"/>
  <c r="G1978" i="1"/>
  <c r="J1952" i="1"/>
  <c r="J2000" i="1"/>
  <c r="J2102" i="1"/>
  <c r="F2254" i="1"/>
  <c r="J2174" i="1"/>
  <c r="J2209" i="1"/>
  <c r="J2316" i="1"/>
  <c r="N145" i="4"/>
  <c r="J767" i="1"/>
  <c r="E1019" i="1"/>
  <c r="J1625" i="1"/>
  <c r="K1567" i="1"/>
  <c r="C1450" i="1"/>
  <c r="C1998" i="1"/>
  <c r="K2116" i="1"/>
  <c r="H1019" i="1"/>
  <c r="J1041" i="1"/>
  <c r="J1103" i="1"/>
  <c r="J1318" i="1"/>
  <c r="J1393" i="1"/>
  <c r="G1567" i="1"/>
  <c r="J1541" i="1"/>
  <c r="E1567" i="1"/>
  <c r="E1704" i="1"/>
  <c r="I1704" i="1"/>
  <c r="J1827" i="1"/>
  <c r="J1863" i="1"/>
  <c r="J1899" i="1"/>
  <c r="J1934" i="1"/>
  <c r="H2116" i="1"/>
  <c r="J2063" i="1"/>
  <c r="J2279" i="1"/>
  <c r="J2354" i="1"/>
  <c r="L145" i="4"/>
  <c r="P145" i="4"/>
  <c r="J1010" i="1"/>
  <c r="G1156" i="1"/>
  <c r="G301" i="1" s="1"/>
  <c r="J1256" i="1"/>
  <c r="J1279" i="1"/>
  <c r="J1315" i="1"/>
  <c r="I1430" i="1"/>
  <c r="J1351" i="1"/>
  <c r="J1386" i="1"/>
  <c r="H1567" i="1"/>
  <c r="J1470" i="1"/>
  <c r="J1514" i="1"/>
  <c r="J1686" i="1"/>
  <c r="J1690" i="1"/>
  <c r="F1841" i="1"/>
  <c r="J1735" i="1"/>
  <c r="J1762" i="1"/>
  <c r="J1797" i="1"/>
  <c r="F1978" i="1"/>
  <c r="J1916" i="1"/>
  <c r="J1960" i="1"/>
  <c r="E1978" i="1"/>
  <c r="E2116" i="1"/>
  <c r="I2116" i="1"/>
  <c r="J2184" i="1"/>
  <c r="J2216" i="1"/>
  <c r="J2240" i="1"/>
  <c r="J2276" i="1"/>
  <c r="I2391" i="1"/>
  <c r="J2312" i="1"/>
  <c r="J2347" i="1"/>
  <c r="J2382" i="1"/>
  <c r="M145" i="4"/>
  <c r="J1178" i="1"/>
  <c r="J1726" i="1"/>
  <c r="J2138" i="1"/>
  <c r="E1430" i="1"/>
  <c r="E2391" i="1"/>
  <c r="H301" i="1" l="1"/>
  <c r="J2391" i="1"/>
  <c r="J419" i="1"/>
  <c r="F301" i="1"/>
  <c r="F445" i="1" s="1"/>
  <c r="F599" i="1" s="1"/>
  <c r="F447" i="1" s="1"/>
  <c r="J1293" i="1"/>
  <c r="J882" i="1"/>
  <c r="J2254" i="1"/>
  <c r="J2116" i="1"/>
  <c r="J1841" i="1"/>
  <c r="J1019" i="1"/>
  <c r="J1567" i="1"/>
  <c r="H446" i="1"/>
  <c r="H296" i="1"/>
  <c r="F295" i="1"/>
  <c r="H294" i="1"/>
  <c r="H292" i="1"/>
  <c r="F291" i="1"/>
  <c r="H290" i="1"/>
  <c r="F289" i="1"/>
  <c r="H286" i="1"/>
  <c r="F285" i="1"/>
  <c r="F283" i="1"/>
  <c r="H282" i="1"/>
  <c r="F281" i="1"/>
  <c r="H280" i="1"/>
  <c r="F279" i="1"/>
  <c r="H278" i="1"/>
  <c r="F277" i="1"/>
  <c r="H274" i="1"/>
  <c r="F273" i="1"/>
  <c r="H268" i="1"/>
  <c r="F267" i="1"/>
  <c r="H266" i="1"/>
  <c r="H264" i="1"/>
  <c r="F263" i="1"/>
  <c r="H262" i="1"/>
  <c r="F261" i="1"/>
  <c r="H260" i="1"/>
  <c r="F259" i="1"/>
  <c r="G296" i="1"/>
  <c r="I295" i="1"/>
  <c r="E295" i="1"/>
  <c r="G294" i="1"/>
  <c r="G292" i="1"/>
  <c r="I291" i="1"/>
  <c r="E291" i="1"/>
  <c r="G290" i="1"/>
  <c r="I289" i="1"/>
  <c r="E289" i="1"/>
  <c r="G286" i="1"/>
  <c r="I285" i="1"/>
  <c r="E285" i="1"/>
  <c r="I283" i="1"/>
  <c r="E283" i="1"/>
  <c r="G282" i="1"/>
  <c r="I281" i="1"/>
  <c r="E281" i="1"/>
  <c r="G280" i="1"/>
  <c r="I279" i="1"/>
  <c r="E279" i="1"/>
  <c r="G278" i="1"/>
  <c r="I277" i="1"/>
  <c r="F296" i="1"/>
  <c r="H295" i="1"/>
  <c r="F294" i="1"/>
  <c r="F292" i="1"/>
  <c r="H291" i="1"/>
  <c r="F290" i="1"/>
  <c r="H289" i="1"/>
  <c r="F286" i="1"/>
  <c r="H285" i="1"/>
  <c r="H283" i="1"/>
  <c r="F282" i="1"/>
  <c r="H281" i="1"/>
  <c r="F280" i="1"/>
  <c r="H279" i="1"/>
  <c r="F278" i="1"/>
  <c r="H277" i="1"/>
  <c r="F274" i="1"/>
  <c r="H273" i="1"/>
  <c r="I296" i="1"/>
  <c r="E296" i="1"/>
  <c r="G295" i="1"/>
  <c r="I294" i="1"/>
  <c r="E294" i="1"/>
  <c r="I292" i="1"/>
  <c r="E292" i="1"/>
  <c r="G291" i="1"/>
  <c r="I290" i="1"/>
  <c r="E290" i="1"/>
  <c r="G289" i="1"/>
  <c r="I286" i="1"/>
  <c r="E286" i="1"/>
  <c r="G285" i="1"/>
  <c r="G283" i="1"/>
  <c r="I282" i="1"/>
  <c r="E282" i="1"/>
  <c r="G281" i="1"/>
  <c r="I280" i="1"/>
  <c r="E280" i="1"/>
  <c r="G279" i="1"/>
  <c r="I278" i="1"/>
  <c r="E278" i="1"/>
  <c r="G277" i="1"/>
  <c r="I274" i="1"/>
  <c r="E274" i="1"/>
  <c r="I273" i="1"/>
  <c r="F268" i="1"/>
  <c r="G267" i="1"/>
  <c r="G266" i="1"/>
  <c r="I264" i="1"/>
  <c r="I263" i="1"/>
  <c r="E262" i="1"/>
  <c r="E261" i="1"/>
  <c r="F260" i="1"/>
  <c r="G259" i="1"/>
  <c r="G254" i="1"/>
  <c r="I253" i="1"/>
  <c r="E253" i="1"/>
  <c r="G252" i="1"/>
  <c r="I251" i="1"/>
  <c r="E251" i="1"/>
  <c r="G250" i="1"/>
  <c r="G248" i="1"/>
  <c r="I247" i="1"/>
  <c r="G246" i="1"/>
  <c r="I245" i="1"/>
  <c r="E245" i="1"/>
  <c r="G244" i="1"/>
  <c r="I243" i="1"/>
  <c r="E243" i="1"/>
  <c r="G242" i="1"/>
  <c r="I241" i="1"/>
  <c r="E241" i="1"/>
  <c r="I235" i="1"/>
  <c r="E235" i="1"/>
  <c r="G234" i="1"/>
  <c r="G232" i="1"/>
  <c r="I231" i="1"/>
  <c r="E231" i="1"/>
  <c r="G230" i="1"/>
  <c r="I229" i="1"/>
  <c r="E229" i="1"/>
  <c r="G228" i="1"/>
  <c r="G226" i="1"/>
  <c r="I225" i="1"/>
  <c r="E225" i="1"/>
  <c r="G224" i="1"/>
  <c r="G222" i="1"/>
  <c r="I221" i="1"/>
  <c r="E221" i="1"/>
  <c r="G220" i="1"/>
  <c r="I219" i="1"/>
  <c r="E219" i="1"/>
  <c r="G218" i="1"/>
  <c r="I217" i="1"/>
  <c r="E217" i="1"/>
  <c r="G216" i="1"/>
  <c r="I215" i="1"/>
  <c r="E215" i="1"/>
  <c r="G214" i="1"/>
  <c r="I213" i="1"/>
  <c r="E213" i="1"/>
  <c r="G212" i="1"/>
  <c r="I211" i="1"/>
  <c r="E211" i="1"/>
  <c r="G210" i="1"/>
  <c r="I209" i="1"/>
  <c r="E209" i="1"/>
  <c r="G208" i="1"/>
  <c r="I207" i="1"/>
  <c r="E207" i="1"/>
  <c r="G206" i="1"/>
  <c r="I203" i="1"/>
  <c r="E203" i="1"/>
  <c r="G202" i="1"/>
  <c r="I201" i="1"/>
  <c r="E201" i="1"/>
  <c r="G200" i="1"/>
  <c r="I199" i="1"/>
  <c r="G198" i="1"/>
  <c r="E197" i="1"/>
  <c r="E195" i="1"/>
  <c r="I193" i="1"/>
  <c r="G192" i="1"/>
  <c r="E191" i="1"/>
  <c r="E189" i="1"/>
  <c r="G199" i="1"/>
  <c r="G273" i="1"/>
  <c r="E268" i="1"/>
  <c r="E267" i="1"/>
  <c r="F266" i="1"/>
  <c r="G264" i="1"/>
  <c r="H263" i="1"/>
  <c r="I262" i="1"/>
  <c r="I261" i="1"/>
  <c r="E260" i="1"/>
  <c r="E259" i="1"/>
  <c r="F254" i="1"/>
  <c r="H253" i="1"/>
  <c r="F252" i="1"/>
  <c r="H251" i="1"/>
  <c r="F250" i="1"/>
  <c r="F248" i="1"/>
  <c r="H247" i="1"/>
  <c r="F246" i="1"/>
  <c r="H245" i="1"/>
  <c r="F244" i="1"/>
  <c r="H243" i="1"/>
  <c r="F242" i="1"/>
  <c r="H241" i="1"/>
  <c r="H235" i="1"/>
  <c r="F234" i="1"/>
  <c r="F232" i="1"/>
  <c r="H231" i="1"/>
  <c r="F230" i="1"/>
  <c r="H229" i="1"/>
  <c r="F228" i="1"/>
  <c r="F226" i="1"/>
  <c r="H225" i="1"/>
  <c r="F224" i="1"/>
  <c r="F222" i="1"/>
  <c r="H221" i="1"/>
  <c r="F220" i="1"/>
  <c r="H219" i="1"/>
  <c r="F218" i="1"/>
  <c r="H217" i="1"/>
  <c r="F216" i="1"/>
  <c r="H215" i="1"/>
  <c r="F214" i="1"/>
  <c r="H213" i="1"/>
  <c r="F212" i="1"/>
  <c r="H211" i="1"/>
  <c r="F210" i="1"/>
  <c r="H209" i="1"/>
  <c r="F208" i="1"/>
  <c r="H207" i="1"/>
  <c r="F206" i="1"/>
  <c r="H203" i="1"/>
  <c r="F202" i="1"/>
  <c r="H201" i="1"/>
  <c r="F200" i="1"/>
  <c r="H199" i="1"/>
  <c r="F198" i="1"/>
  <c r="H197" i="1"/>
  <c r="H195" i="1"/>
  <c r="F194" i="1"/>
  <c r="H193" i="1"/>
  <c r="F192" i="1"/>
  <c r="H191" i="1"/>
  <c r="H189" i="1"/>
  <c r="F188" i="1"/>
  <c r="I224" i="1"/>
  <c r="I222" i="1"/>
  <c r="G221" i="1"/>
  <c r="E220" i="1"/>
  <c r="I218" i="1"/>
  <c r="G217" i="1"/>
  <c r="E216" i="1"/>
  <c r="I214" i="1"/>
  <c r="G213" i="1"/>
  <c r="E212" i="1"/>
  <c r="I210" i="1"/>
  <c r="G209" i="1"/>
  <c r="E208" i="1"/>
  <c r="I206" i="1"/>
  <c r="G203" i="1"/>
  <c r="E202" i="1"/>
  <c r="I200" i="1"/>
  <c r="I198" i="1"/>
  <c r="E273" i="1"/>
  <c r="I268" i="1"/>
  <c r="I267" i="1"/>
  <c r="E266" i="1"/>
  <c r="F264" i="1"/>
  <c r="G263" i="1"/>
  <c r="G262" i="1"/>
  <c r="H261" i="1"/>
  <c r="I260" i="1"/>
  <c r="I259" i="1"/>
  <c r="I254" i="1"/>
  <c r="E254" i="1"/>
  <c r="G253" i="1"/>
  <c r="I252" i="1"/>
  <c r="E252" i="1"/>
  <c r="G251" i="1"/>
  <c r="I250" i="1"/>
  <c r="E250" i="1"/>
  <c r="I248" i="1"/>
  <c r="E248" i="1"/>
  <c r="G247" i="1"/>
  <c r="I246" i="1"/>
  <c r="E246" i="1"/>
  <c r="G245" i="1"/>
  <c r="I244" i="1"/>
  <c r="E244" i="1"/>
  <c r="G243" i="1"/>
  <c r="I242" i="1"/>
  <c r="E242" i="1"/>
  <c r="G241" i="1"/>
  <c r="G235" i="1"/>
  <c r="I234" i="1"/>
  <c r="E234" i="1"/>
  <c r="I232" i="1"/>
  <c r="E232" i="1"/>
  <c r="G231" i="1"/>
  <c r="I230" i="1"/>
  <c r="E230" i="1"/>
  <c r="G229" i="1"/>
  <c r="I228" i="1"/>
  <c r="E228" i="1"/>
  <c r="I226" i="1"/>
  <c r="E226" i="1"/>
  <c r="G225" i="1"/>
  <c r="E224" i="1"/>
  <c r="E222" i="1"/>
  <c r="I220" i="1"/>
  <c r="G219" i="1"/>
  <c r="E218" i="1"/>
  <c r="I216" i="1"/>
  <c r="G215" i="1"/>
  <c r="E214" i="1"/>
  <c r="I212" i="1"/>
  <c r="G211" i="1"/>
  <c r="E210" i="1"/>
  <c r="I208" i="1"/>
  <c r="G207" i="1"/>
  <c r="E206" i="1"/>
  <c r="I202" i="1"/>
  <c r="G201" i="1"/>
  <c r="E200" i="1"/>
  <c r="E277" i="1"/>
  <c r="J277" i="1" s="1"/>
  <c r="G274" i="1"/>
  <c r="G268" i="1"/>
  <c r="H267" i="1"/>
  <c r="I266" i="1"/>
  <c r="E264" i="1"/>
  <c r="E263" i="1"/>
  <c r="F262" i="1"/>
  <c r="G261" i="1"/>
  <c r="G260" i="1"/>
  <c r="H259" i="1"/>
  <c r="H254" i="1"/>
  <c r="F253" i="1"/>
  <c r="H252" i="1"/>
  <c r="F251" i="1"/>
  <c r="H250" i="1"/>
  <c r="H248" i="1"/>
  <c r="F247" i="1"/>
  <c r="H246" i="1"/>
  <c r="F245" i="1"/>
  <c r="H244" i="1"/>
  <c r="F243" i="1"/>
  <c r="H242" i="1"/>
  <c r="F241" i="1"/>
  <c r="F235" i="1"/>
  <c r="H234" i="1"/>
  <c r="H232" i="1"/>
  <c r="F231" i="1"/>
  <c r="H230" i="1"/>
  <c r="F229" i="1"/>
  <c r="H228" i="1"/>
  <c r="H226" i="1"/>
  <c r="F225" i="1"/>
  <c r="H224" i="1"/>
  <c r="H222" i="1"/>
  <c r="F221" i="1"/>
  <c r="H220" i="1"/>
  <c r="F219" i="1"/>
  <c r="H218" i="1"/>
  <c r="F217" i="1"/>
  <c r="H216" i="1"/>
  <c r="F215" i="1"/>
  <c r="H214" i="1"/>
  <c r="F213" i="1"/>
  <c r="H212" i="1"/>
  <c r="F211" i="1"/>
  <c r="H210" i="1"/>
  <c r="F209" i="1"/>
  <c r="H208" i="1"/>
  <c r="F207" i="1"/>
  <c r="H206" i="1"/>
  <c r="F203" i="1"/>
  <c r="H202" i="1"/>
  <c r="F201" i="1"/>
  <c r="H200" i="1"/>
  <c r="F199" i="1"/>
  <c r="H198" i="1"/>
  <c r="F197" i="1"/>
  <c r="F195" i="1"/>
  <c r="H194" i="1"/>
  <c r="F193" i="1"/>
  <c r="H192" i="1"/>
  <c r="F191" i="1"/>
  <c r="F189" i="1"/>
  <c r="H188" i="1"/>
  <c r="E199" i="1"/>
  <c r="I197" i="1"/>
  <c r="I195" i="1"/>
  <c r="G194" i="1"/>
  <c r="E193" i="1"/>
  <c r="I191" i="1"/>
  <c r="I189" i="1"/>
  <c r="G188" i="1"/>
  <c r="E198" i="1"/>
  <c r="E194" i="1"/>
  <c r="G191" i="1"/>
  <c r="I188" i="1"/>
  <c r="E192" i="1"/>
  <c r="G193" i="1"/>
  <c r="E188" i="1"/>
  <c r="G197" i="1"/>
  <c r="G189" i="1"/>
  <c r="G195" i="1"/>
  <c r="I192" i="1"/>
  <c r="I194" i="1"/>
  <c r="J745" i="1"/>
  <c r="E301" i="1"/>
  <c r="E445" i="1" s="1"/>
  <c r="E599" i="1" s="1"/>
  <c r="J1156" i="1"/>
  <c r="J1704" i="1"/>
  <c r="I446" i="1"/>
  <c r="J567" i="1"/>
  <c r="G445" i="1"/>
  <c r="G599" i="1" s="1"/>
  <c r="G447" i="1" s="1"/>
  <c r="H445" i="1"/>
  <c r="H599" i="1" s="1"/>
  <c r="H447" i="1" s="1"/>
  <c r="F446" i="1"/>
  <c r="E446" i="1"/>
  <c r="J1430" i="1"/>
  <c r="J1978" i="1"/>
  <c r="I301" i="1"/>
  <c r="I445" i="1" s="1"/>
  <c r="I599" i="1" s="1"/>
  <c r="I447" i="1" s="1"/>
  <c r="F297" i="1"/>
  <c r="F293" i="1"/>
  <c r="H288" i="1"/>
  <c r="F287" i="1"/>
  <c r="H284" i="1"/>
  <c r="H276" i="1"/>
  <c r="F275" i="1"/>
  <c r="H272" i="1"/>
  <c r="F271" i="1"/>
  <c r="H270" i="1"/>
  <c r="F269" i="1"/>
  <c r="F265" i="1"/>
  <c r="H258" i="1"/>
  <c r="I297" i="1"/>
  <c r="E297" i="1"/>
  <c r="I293" i="1"/>
  <c r="E293" i="1"/>
  <c r="G288" i="1"/>
  <c r="I287" i="1"/>
  <c r="E287" i="1"/>
  <c r="G284" i="1"/>
  <c r="H297" i="1"/>
  <c r="H293" i="1"/>
  <c r="F288" i="1"/>
  <c r="H287" i="1"/>
  <c r="F284" i="1"/>
  <c r="F276" i="1"/>
  <c r="H275" i="1"/>
  <c r="G297" i="1"/>
  <c r="G293" i="1"/>
  <c r="I288" i="1"/>
  <c r="E288" i="1"/>
  <c r="G287" i="1"/>
  <c r="I284" i="1"/>
  <c r="E284" i="1"/>
  <c r="I276" i="1"/>
  <c r="E276" i="1"/>
  <c r="G275" i="1"/>
  <c r="G276" i="1"/>
  <c r="I272" i="1"/>
  <c r="I271" i="1"/>
  <c r="E270" i="1"/>
  <c r="E269" i="1"/>
  <c r="H265" i="1"/>
  <c r="G258" i="1"/>
  <c r="I257" i="1"/>
  <c r="E257" i="1"/>
  <c r="G256" i="1"/>
  <c r="I255" i="1"/>
  <c r="E255" i="1"/>
  <c r="I249" i="1"/>
  <c r="E249" i="1"/>
  <c r="G240" i="1"/>
  <c r="I239" i="1"/>
  <c r="E239" i="1"/>
  <c r="G238" i="1"/>
  <c r="I237" i="1"/>
  <c r="E237" i="1"/>
  <c r="G236" i="1"/>
  <c r="I233" i="1"/>
  <c r="E233" i="1"/>
  <c r="I227" i="1"/>
  <c r="E227" i="1"/>
  <c r="I223" i="1"/>
  <c r="E223" i="1"/>
  <c r="I205" i="1"/>
  <c r="E205" i="1"/>
  <c r="G204" i="1"/>
  <c r="I187" i="1"/>
  <c r="E187" i="1"/>
  <c r="I275" i="1"/>
  <c r="G272" i="1"/>
  <c r="H271" i="1"/>
  <c r="I270" i="1"/>
  <c r="I269" i="1"/>
  <c r="G265" i="1"/>
  <c r="F258" i="1"/>
  <c r="H257" i="1"/>
  <c r="F256" i="1"/>
  <c r="H255" i="1"/>
  <c r="H249" i="1"/>
  <c r="F240" i="1"/>
  <c r="H239" i="1"/>
  <c r="F238" i="1"/>
  <c r="H237" i="1"/>
  <c r="F236" i="1"/>
  <c r="H233" i="1"/>
  <c r="H227" i="1"/>
  <c r="H223" i="1"/>
  <c r="H205" i="1"/>
  <c r="F204" i="1"/>
  <c r="F196" i="1"/>
  <c r="F190" i="1"/>
  <c r="H187" i="1"/>
  <c r="G223" i="1"/>
  <c r="G205" i="1"/>
  <c r="I204" i="1"/>
  <c r="E204" i="1"/>
  <c r="E275" i="1"/>
  <c r="F272" i="1"/>
  <c r="G271" i="1"/>
  <c r="G270" i="1"/>
  <c r="H269" i="1"/>
  <c r="E265" i="1"/>
  <c r="E258" i="1"/>
  <c r="G257" i="1"/>
  <c r="I256" i="1"/>
  <c r="E256" i="1"/>
  <c r="G255" i="1"/>
  <c r="G249" i="1"/>
  <c r="I240" i="1"/>
  <c r="E240" i="1"/>
  <c r="G239" i="1"/>
  <c r="I238" i="1"/>
  <c r="E238" i="1"/>
  <c r="G237" i="1"/>
  <c r="I236" i="1"/>
  <c r="E236" i="1"/>
  <c r="G233" i="1"/>
  <c r="G227" i="1"/>
  <c r="E272" i="1"/>
  <c r="E271" i="1"/>
  <c r="F270" i="1"/>
  <c r="G269" i="1"/>
  <c r="I265" i="1"/>
  <c r="I258" i="1"/>
  <c r="F257" i="1"/>
  <c r="H256" i="1"/>
  <c r="F255" i="1"/>
  <c r="F249" i="1"/>
  <c r="H240" i="1"/>
  <c r="F239" i="1"/>
  <c r="H238" i="1"/>
  <c r="F237" i="1"/>
  <c r="H236" i="1"/>
  <c r="F233" i="1"/>
  <c r="F227" i="1"/>
  <c r="F223" i="1"/>
  <c r="F205" i="1"/>
  <c r="H204" i="1"/>
  <c r="H196" i="1"/>
  <c r="H190" i="1"/>
  <c r="F187" i="1"/>
  <c r="G196" i="1"/>
  <c r="G190" i="1"/>
  <c r="I196" i="1"/>
  <c r="E196" i="1"/>
  <c r="I190" i="1"/>
  <c r="E190" i="1"/>
  <c r="G187" i="1"/>
  <c r="J263" i="1" l="1"/>
  <c r="J282" i="1"/>
  <c r="J294" i="1"/>
  <c r="J275" i="1"/>
  <c r="J192" i="1"/>
  <c r="J194" i="1"/>
  <c r="J296" i="1"/>
  <c r="J273" i="1"/>
  <c r="J264" i="1"/>
  <c r="J290" i="1"/>
  <c r="J286" i="1"/>
  <c r="J284" i="1"/>
  <c r="J297" i="1"/>
  <c r="J198" i="1"/>
  <c r="J199" i="1"/>
  <c r="J193" i="1"/>
  <c r="J196" i="1"/>
  <c r="J190" i="1"/>
  <c r="J272" i="1"/>
  <c r="J258" i="1"/>
  <c r="J188" i="1"/>
  <c r="D599" i="1"/>
  <c r="E447" i="1"/>
  <c r="D447" i="1" s="1"/>
  <c r="J238" i="1"/>
  <c r="J227" i="1"/>
  <c r="J257" i="1"/>
  <c r="J269" i="1"/>
  <c r="J210" i="1"/>
  <c r="J226" i="1"/>
  <c r="J232" i="1"/>
  <c r="J246" i="1"/>
  <c r="J252" i="1"/>
  <c r="J208" i="1"/>
  <c r="J260" i="1"/>
  <c r="J209" i="1"/>
  <c r="J217" i="1"/>
  <c r="J247" i="1"/>
  <c r="J251" i="1"/>
  <c r="J261" i="1"/>
  <c r="J274" i="1"/>
  <c r="J283" i="1"/>
  <c r="J291" i="1"/>
  <c r="J295" i="1"/>
  <c r="J205" i="1"/>
  <c r="J239" i="1"/>
  <c r="J271" i="1"/>
  <c r="J236" i="1"/>
  <c r="J204" i="1"/>
  <c r="J187" i="1"/>
  <c r="J237" i="1"/>
  <c r="J255" i="1"/>
  <c r="J270" i="1"/>
  <c r="J206" i="1"/>
  <c r="J222" i="1"/>
  <c r="J230" i="1"/>
  <c r="J244" i="1"/>
  <c r="J250" i="1"/>
  <c r="J202" i="1"/>
  <c r="J220" i="1"/>
  <c r="J207" i="1"/>
  <c r="J215" i="1"/>
  <c r="J231" i="1"/>
  <c r="J235" i="1"/>
  <c r="J245" i="1"/>
  <c r="J262" i="1"/>
  <c r="J281" i="1"/>
  <c r="J289" i="1"/>
  <c r="J223" i="1"/>
  <c r="J233" i="1"/>
  <c r="J276" i="1"/>
  <c r="J293" i="1"/>
  <c r="J200" i="1"/>
  <c r="J218" i="1"/>
  <c r="J224" i="1"/>
  <c r="J228" i="1"/>
  <c r="J234" i="1"/>
  <c r="J242" i="1"/>
  <c r="J216" i="1"/>
  <c r="J267" i="1"/>
  <c r="J189" i="1"/>
  <c r="J195" i="1"/>
  <c r="J203" i="1"/>
  <c r="J213" i="1"/>
  <c r="J221" i="1"/>
  <c r="J225" i="1"/>
  <c r="J229" i="1"/>
  <c r="J243" i="1"/>
  <c r="J280" i="1"/>
  <c r="J279" i="1"/>
  <c r="J285" i="1"/>
  <c r="J240" i="1"/>
  <c r="J256" i="1"/>
  <c r="J265" i="1"/>
  <c r="J249" i="1"/>
  <c r="J288" i="1"/>
  <c r="J287" i="1"/>
  <c r="J214" i="1"/>
  <c r="J248" i="1"/>
  <c r="J254" i="1"/>
  <c r="J266" i="1"/>
  <c r="J212" i="1"/>
  <c r="J259" i="1"/>
  <c r="J268" i="1"/>
  <c r="J191" i="1"/>
  <c r="J197" i="1"/>
  <c r="J201" i="1"/>
  <c r="J211" i="1"/>
  <c r="J219" i="1"/>
  <c r="J241" i="1"/>
  <c r="J253" i="1"/>
  <c r="J278" i="1"/>
  <c r="J292" i="1"/>
</calcChain>
</file>

<file path=xl/comments1.xml><?xml version="1.0" encoding="utf-8"?>
<comments xmlns="http://schemas.openxmlformats.org/spreadsheetml/2006/main">
  <authors>
    <author>DI</author>
  </authors>
  <commentList>
    <comment ref="D216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220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96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63" authorId="0" shapeId="0">
      <text>
        <r>
          <rPr>
            <i/>
            <u/>
            <sz val="10"/>
            <color rgb="FF000000"/>
            <rFont val="Times New Roman"/>
            <family val="1"/>
            <charset val="204"/>
          </rPr>
          <t>Забележка:</t>
        </r>
        <r>
          <rPr>
            <sz val="10"/>
            <color rgb="FF000000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4" authorId="0" shapeId="0">
      <text>
        <r>
          <rPr>
            <i/>
            <u/>
            <sz val="10"/>
            <color rgb="FF000000"/>
            <rFont val="Times New Roman"/>
            <family val="1"/>
            <charset val="204"/>
          </rPr>
          <t>Забележка:</t>
        </r>
        <r>
          <rPr>
            <sz val="10"/>
            <color rgb="FF000000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7" authorId="0" shapeId="0">
      <text>
        <r>
          <rPr>
            <i/>
            <u/>
            <sz val="9"/>
            <color rgb="FF000000"/>
            <rFont val="Times New Roman"/>
            <family val="1"/>
            <charset val="204"/>
          </rPr>
          <t>Забележки:</t>
        </r>
        <r>
          <rPr>
            <sz val="9"/>
            <color rgb="FF000000"/>
            <rFont val="Times New Roman"/>
            <family val="1"/>
            <charset val="204"/>
          </rPr>
          <t xml:space="preserve">
    </t>
        </r>
        <r>
          <rPr>
            <sz val="9"/>
            <color rgb="FF000000"/>
            <rFont val="Times New Roman"/>
            <family val="1"/>
            <charset val="204"/>
          </rPr>
          <t>1. В отчетите за касовото изпълнение на ЦБ сумите по § 96-00 се посочват с обратен знак.</t>
        </r>
        <r>
          <rPr>
            <sz val="9"/>
            <color rgb="FF000000"/>
            <rFont val="Times New Roman"/>
            <family val="1"/>
            <charset val="204"/>
          </rPr>
          <t xml:space="preserve">
</t>
        </r>
        <r>
          <rPr>
            <sz val="9"/>
            <color rgb="FF000000"/>
            <rFont val="Tahoma1"/>
            <charset val="204"/>
          </rPr>
          <t xml:space="preserve">   </t>
        </r>
        <r>
          <rPr>
            <sz val="10"/>
            <color rgb="FF000000"/>
            <rFont val="Times New Roman"/>
            <family val="1"/>
            <charset val="204"/>
          </rPr>
          <t xml:space="preserve"> </t>
        </r>
        <r>
          <rPr>
            <sz val="10"/>
            <color rgb="FF000000"/>
            <rFont val="Times New Roman"/>
            <family val="1"/>
            <charset val="204"/>
          </rPr>
          <t>2. § 96-00 не се прилага за банковите сметки 6301 на министерствата и ведомствата в БНБ.</t>
        </r>
      </text>
    </comment>
    <comment ref="D659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663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739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0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1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6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800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801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76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7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8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3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937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938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13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4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5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70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1074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075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50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1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2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07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1211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212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87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88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89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344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1348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349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424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425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426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481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1485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486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561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562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563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618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1622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623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698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699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700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755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1759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760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835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836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837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892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1896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897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972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973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974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30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2034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035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110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111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112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67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2171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172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248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249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250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305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D2309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310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385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386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387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2.xml><?xml version="1.0" encoding="utf-8"?>
<comments xmlns="http://schemas.openxmlformats.org/spreadsheetml/2006/main">
  <authors>
    <author>DI</author>
  </authors>
  <commentList>
    <comment ref="B338" authorId="0" shapeId="0">
      <text>
        <r>
          <rPr>
            <sz val="10"/>
            <color rgb="FF000000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rgb="FF000000"/>
            <rFont val="Times New Roman"/>
            <family val="1"/>
            <charset val="204"/>
          </rPr>
          <t>ДДС № 08/2013 г.</t>
        </r>
      </text>
    </comment>
    <comment ref="B341" authorId="0" shapeId="0">
      <text>
        <r>
          <rPr>
            <sz val="10"/>
            <color rgb="FF000000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rgb="FF000000"/>
            <rFont val="Times New Roman"/>
            <family val="1"/>
            <charset val="204"/>
          </rPr>
          <t>ДДС № 08/2013 г.</t>
        </r>
      </text>
    </comment>
    <comment ref="B342" authorId="0" shapeId="0">
      <text>
        <r>
          <rPr>
            <sz val="10"/>
            <color rgb="FF000000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rgb="FF000000"/>
            <rFont val="Times New Roman"/>
            <family val="1"/>
            <charset val="204"/>
          </rPr>
          <t>ДДС № 08/2013 г.</t>
        </r>
      </text>
    </comment>
    <comment ref="B344" authorId="0" shapeId="0">
      <text>
        <r>
          <rPr>
            <sz val="10"/>
            <color rgb="FF000000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rgb="FF000000"/>
            <rFont val="Times New Roman"/>
            <family val="1"/>
            <charset val="204"/>
          </rPr>
          <t>ДДС № 08/2009 г.</t>
        </r>
      </text>
    </comment>
    <comment ref="A346" authorId="0" shapeId="0">
      <text>
        <r>
          <rPr>
            <sz val="10"/>
            <color rgb="FF000000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rgb="FF000000"/>
            <rFont val="Times New Roman"/>
            <family val="1"/>
            <charset val="204"/>
          </rPr>
          <t>ДДС № 08/2009 г.</t>
        </r>
      </text>
    </comment>
    <comment ref="B346" authorId="0" shapeId="0">
      <text>
        <r>
          <rPr>
            <sz val="10"/>
            <color rgb="FF000000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rgb="FF000000"/>
            <rFont val="Times New Roman"/>
            <family val="1"/>
            <charset val="204"/>
          </rPr>
          <t>ДДС № 08/2013 г.</t>
        </r>
      </text>
    </comment>
    <comment ref="A373" authorId="0" shapeId="0">
      <text>
        <r>
          <rPr>
            <sz val="10"/>
            <color rgb="FF000000"/>
            <rFont val="Times New Roman"/>
            <family val="1"/>
            <charset val="204"/>
          </rPr>
          <t>Допълнено с</t>
        </r>
        <r>
          <rPr>
            <sz val="10"/>
            <color rgb="FF000000"/>
            <rFont val="Times New Roman"/>
            <family val="1"/>
            <charset val="204"/>
          </rPr>
          <t xml:space="preserve">
 </t>
        </r>
        <r>
          <rPr>
            <b/>
            <sz val="10"/>
            <color rgb="FF000000"/>
            <rFont val="Times New Roman"/>
            <family val="1"/>
            <charset val="204"/>
          </rPr>
          <t>ДДС № 08/2013 г.</t>
        </r>
      </text>
    </comment>
    <comment ref="A374" authorId="0" shapeId="0">
      <text>
        <r>
          <rPr>
            <sz val="10"/>
            <color rgb="FF000000"/>
            <rFont val="Times New Roman"/>
            <family val="1"/>
            <charset val="204"/>
          </rPr>
          <t>Допълнено с</t>
        </r>
        <r>
          <rPr>
            <sz val="10"/>
            <color rgb="FF000000"/>
            <rFont val="Times New Roman"/>
            <family val="1"/>
            <charset val="204"/>
          </rPr>
          <t xml:space="preserve">
 </t>
        </r>
        <r>
          <rPr>
            <b/>
            <sz val="10"/>
            <color rgb="FF000000"/>
            <rFont val="Times New Roman"/>
            <family val="1"/>
            <charset val="204"/>
          </rPr>
          <t>ДДС № 08/2013 г.</t>
        </r>
      </text>
    </comment>
    <comment ref="A581" authorId="0" shapeId="0">
      <text>
        <r>
          <rPr>
            <sz val="10"/>
            <color rgb="FF000000"/>
            <rFont val="Times New Roman CYR1"/>
            <charset val="204"/>
          </rPr>
          <t xml:space="preserve">Открит съгласно </t>
        </r>
        <r>
          <rPr>
            <b/>
            <sz val="10"/>
            <color rgb="FF000000"/>
            <rFont val="Times New Roman CYR1"/>
            <charset val="204"/>
          </rPr>
          <t>т. 6.1</t>
        </r>
        <r>
          <rPr>
            <sz val="10"/>
            <color rgb="FF000000"/>
            <rFont val="Times New Roman CYR1"/>
            <charset val="204"/>
          </rPr>
          <t xml:space="preserve"> от  писмо на МФ </t>
        </r>
        <r>
          <rPr>
            <b/>
            <i/>
            <sz val="10"/>
            <color rgb="FF333399"/>
            <rFont val="Times New Roman Cyr1"/>
            <charset val="204"/>
          </rPr>
          <t>БДС № 15</t>
        </r>
        <r>
          <rPr>
            <b/>
            <i/>
            <sz val="10"/>
            <color rgb="FF000000"/>
            <rFont val="Times New Roman Cyr1"/>
            <charset val="204"/>
          </rPr>
          <t>/</t>
        </r>
        <r>
          <rPr>
            <b/>
            <i/>
            <sz val="10"/>
            <color rgb="FFFF0000"/>
            <rFont val="Times New Roman CYR"/>
            <charset val="204"/>
          </rPr>
          <t>16.08.2001 г.</t>
        </r>
      </text>
    </comment>
    <comment ref="A598" authorId="0" shapeId="0">
      <text>
        <r>
          <rPr>
            <sz val="10"/>
            <color rgb="FF000000"/>
            <rFont val="Times New Roman CYR1"/>
            <charset val="204"/>
          </rPr>
          <t xml:space="preserve">Открит съгласно </t>
        </r>
        <r>
          <rPr>
            <b/>
            <sz val="10"/>
            <color rgb="FF000000"/>
            <rFont val="Times New Roman CYR1"/>
            <charset val="204"/>
          </rPr>
          <t>т. 1.1</t>
        </r>
        <r>
          <rPr>
            <sz val="10"/>
            <color rgb="FF000000"/>
            <rFont val="Times New Roman CYR1"/>
            <charset val="204"/>
          </rPr>
          <t xml:space="preserve"> от  писмо на МФ </t>
        </r>
        <r>
          <rPr>
            <b/>
            <i/>
            <sz val="10"/>
            <color rgb="FF333399"/>
            <rFont val="Times New Roman Cyr1"/>
            <charset val="204"/>
          </rPr>
          <t>БДС № 15</t>
        </r>
        <r>
          <rPr>
            <b/>
            <i/>
            <sz val="10"/>
            <color rgb="FF000000"/>
            <rFont val="Times New Roman Cyr1"/>
            <charset val="204"/>
          </rPr>
          <t>/</t>
        </r>
        <r>
          <rPr>
            <b/>
            <i/>
            <sz val="10"/>
            <color rgb="FFFF0000"/>
            <rFont val="Times New Roman CYR"/>
            <charset val="204"/>
          </rPr>
          <t>16.08.2001 г.</t>
        </r>
      </text>
    </comment>
  </commentList>
</comments>
</file>

<file path=xl/comments3.xml><?xml version="1.0" encoding="utf-8"?>
<comments xmlns="http://schemas.openxmlformats.org/spreadsheetml/2006/main">
  <authors>
    <author>DI</author>
  </authors>
  <commentList>
    <comment ref="K59" authorId="0" shapeId="0">
      <text>
        <r>
          <rPr>
            <sz val="10"/>
            <color rgb="FF000000"/>
            <rFont val="Times New Roman"/>
            <family val="1"/>
            <charset val="204"/>
          </rPr>
          <t>използва се от разпоредители с представителства в чужбина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  <comment ref="K63" authorId="0" shapeId="0">
      <text>
        <r>
          <rPr>
            <sz val="10"/>
            <color rgb="FF000000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K64" authorId="0" shapeId="0">
      <text>
        <r>
          <rPr>
            <sz val="10"/>
            <color rgb="FF000000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1" authorId="0" shapeId="0">
      <text>
        <r>
          <rPr>
            <b/>
            <sz val="10"/>
            <color rgb="FF000000"/>
            <rFont val="Times New Roman"/>
            <family val="1"/>
            <charset val="204"/>
          </rPr>
          <t xml:space="preserve">Забележка: </t>
        </r>
        <r>
          <rPr>
            <sz val="10"/>
            <color rgb="FF000000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<sst xmlns="http://schemas.openxmlformats.org/spreadsheetml/2006/main" count="3568" uniqueCount="1712">
  <si>
    <t>a</t>
  </si>
  <si>
    <t>b</t>
  </si>
  <si>
    <t>c</t>
  </si>
  <si>
    <t>d</t>
  </si>
  <si>
    <t>f</t>
  </si>
  <si>
    <t>endprint</t>
  </si>
  <si>
    <t>година</t>
  </si>
  <si>
    <t>Приложение № 11</t>
  </si>
  <si>
    <t>1.01</t>
  </si>
  <si>
    <t xml:space="preserve"> </t>
  </si>
  <si>
    <t>за периода от</t>
  </si>
  <si>
    <t>до</t>
  </si>
  <si>
    <t>Община Първомай</t>
  </si>
  <si>
    <t>(наименование на разпоредителя с бюджет)</t>
  </si>
  <si>
    <t>Първомай</t>
  </si>
  <si>
    <t>код по ЕБК:</t>
  </si>
  <si>
    <t>6610</t>
  </si>
  <si>
    <t>(наименование на първостепенния разпоредител с бюджет)</t>
  </si>
  <si>
    <t>(в лева)</t>
  </si>
  <si>
    <t>I. П Р И Х О Д И,  П О М О Щ И   И   Д А Р Е Н И Я</t>
  </si>
  <si>
    <t>Годишен отчет</t>
  </si>
  <si>
    <t>Проект на бюджет</t>
  </si>
  <si>
    <t>Прогноза</t>
  </si>
  <si>
    <t>§§</t>
  </si>
  <si>
    <t>под-§§</t>
  </si>
  <si>
    <t>Н А И М Е Н О В А Н И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</si>
  <si>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</si>
  <si>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</si>
  <si>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color rgb="FF000000"/>
        <rFont val="Times New Roman CYR"/>
        <charset val="204"/>
      </rPr>
      <t>трудови, служебни и приравнени</t>
    </r>
    <r>
      <rPr>
        <sz val="12"/>
        <color rgb="FF000000"/>
        <rFont val="Times New Roman CYR"/>
        <charset val="204"/>
      </rPr>
      <t xml:space="preserve"> на тях правоотношения</t>
    </r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</si>
  <si>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</si>
  <si>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</si>
  <si>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</si>
  <si>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</si>
  <si>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Корпоративен данък:</t>
  </si>
  <si>
    <r>
      <t xml:space="preserve">корпоративен данък от </t>
    </r>
    <r>
      <rPr>
        <b/>
        <i/>
        <sz val="12"/>
        <color rgb="FF000000"/>
        <rFont val="Times New Roman CYR"/>
        <charset val="204"/>
      </rPr>
      <t>нефинансови предприятия</t>
    </r>
  </si>
  <si>
    <r>
      <t xml:space="preserve">корпоративен данък от </t>
    </r>
    <r>
      <rPr>
        <b/>
        <i/>
        <sz val="12"/>
        <color rgb="FF000000"/>
        <rFont val="Times New Roman CYR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</si>
  <si>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color rgb="FF000000"/>
        <rFont val="Times New Roman CYR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</si>
  <si>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color rgb="FF000000"/>
        <rFont val="Times New Roman CYR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</si>
  <si>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</si>
  <si>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color rgb="FF000000"/>
        <rFont val="Times New Roman Cyr"/>
        <charset val="204"/>
      </rPr>
      <t>дивидентите</t>
    </r>
    <r>
      <rPr>
        <sz val="12"/>
        <color rgb="FF000000"/>
        <rFont val="Times New Roman CYR"/>
        <charset val="204"/>
      </rPr>
      <t xml:space="preserve"> и </t>
    </r>
    <r>
      <rPr>
        <b/>
        <sz val="12"/>
        <color rgb="FF000000"/>
        <rFont val="Times New Roman Cyr"/>
        <charset val="204"/>
      </rPr>
      <t xml:space="preserve">ликвидационните дялове </t>
    </r>
    <r>
      <rPr>
        <sz val="12"/>
        <color rgb="FF000000"/>
        <rFont val="Times New Roman CYR"/>
        <charset val="204"/>
      </rPr>
      <t xml:space="preserve">на </t>
    </r>
    <r>
      <rPr>
        <b/>
        <i/>
        <sz val="12"/>
        <color rgb="FF000000"/>
        <rFont val="Times New Roman CYR"/>
        <charset val="204"/>
      </rPr>
      <t>местни юридически лица</t>
    </r>
  </si>
  <si>
    <r>
      <t xml:space="preserve">данък върху </t>
    </r>
    <r>
      <rPr>
        <b/>
        <sz val="12"/>
        <color rgb="FF000000"/>
        <rFont val="Times New Roman Cyr"/>
        <charset val="204"/>
      </rPr>
      <t>дивидентите</t>
    </r>
    <r>
      <rPr>
        <sz val="12"/>
        <color rgb="FF000000"/>
        <rFont val="Times New Roman CYR"/>
        <charset val="204"/>
      </rPr>
      <t xml:space="preserve"> и </t>
    </r>
    <r>
      <rPr>
        <b/>
        <sz val="12"/>
        <color rgb="FF000000"/>
        <rFont val="Times New Roman Cyr"/>
        <charset val="204"/>
      </rPr>
      <t>ликвидационните дялове</t>
    </r>
    <r>
      <rPr>
        <sz val="12"/>
        <color rgb="FF000000"/>
        <rFont val="Times New Roman CYR"/>
        <charset val="204"/>
      </rPr>
      <t xml:space="preserve"> на </t>
    </r>
    <r>
      <rPr>
        <b/>
        <i/>
        <sz val="12"/>
        <color rgb="FF000000"/>
        <rFont val="Times New Roman CYR"/>
        <charset val="204"/>
      </rPr>
      <t>бюджетни предприятия</t>
    </r>
  </si>
  <si>
    <r>
      <t xml:space="preserve">данък върху дивидентите и ликвидационните дялове на </t>
    </r>
    <r>
      <rPr>
        <i/>
        <sz val="12"/>
        <color rgb="FF000000"/>
        <rFont val="Times New Roman Cyr1"/>
        <charset val="204"/>
      </rPr>
      <t>чуждестрани юридически лица</t>
    </r>
  </si>
  <si>
    <t>данък при източника върху доходи на чуждестранни юридически лица</t>
  </si>
  <si>
    <r>
      <t xml:space="preserve">данък върху </t>
    </r>
    <r>
      <rPr>
        <b/>
        <sz val="12"/>
        <color rgb="FF000000"/>
        <rFont val="Times New Roman Cyr"/>
        <charset val="204"/>
      </rPr>
      <t xml:space="preserve">дивидентите </t>
    </r>
    <r>
      <rPr>
        <sz val="12"/>
        <color rgb="FF000000"/>
        <rFont val="Times New Roman CYR1"/>
        <charset val="204"/>
      </rPr>
      <t>и</t>
    </r>
    <r>
      <rPr>
        <b/>
        <sz val="12"/>
        <color rgb="FF000000"/>
        <rFont val="Times New Roman Cyr"/>
        <charset val="204"/>
      </rPr>
      <t xml:space="preserve"> ликвидационните дялове</t>
    </r>
    <r>
      <rPr>
        <sz val="12"/>
        <color rgb="FF000000"/>
        <rFont val="Times New Roman CYR"/>
        <charset val="204"/>
      </rPr>
      <t xml:space="preserve"> на</t>
    </r>
    <r>
      <rPr>
        <b/>
        <i/>
        <sz val="12"/>
        <color rgb="FF000000"/>
        <rFont val="Times New Roman CYR1"/>
        <charset val="204"/>
      </rPr>
      <t xml:space="preserve"> физически лица</t>
    </r>
  </si>
  <si>
    <t>Осигурителни вноски</t>
  </si>
  <si>
    <r>
      <t xml:space="preserve">вноски за работници и служители </t>
    </r>
    <r>
      <rPr>
        <b/>
        <i/>
        <sz val="12"/>
        <color rgb="FF000000"/>
        <rFont val="Times New Roman CYR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</si>
  <si>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color rgb="FF000000"/>
        <rFont val="Times New Roman CYR"/>
        <charset val="204"/>
      </rPr>
      <t>(лична вноска)</t>
    </r>
  </si>
  <si>
    <r>
      <t xml:space="preserve">вноски от </t>
    </r>
    <r>
      <rPr>
        <b/>
        <i/>
        <sz val="12"/>
        <color rgb="FF000000"/>
        <rFont val="Times New Roman CYR"/>
        <charset val="204"/>
      </rPr>
      <t>самонаети лица</t>
    </r>
    <r>
      <rPr>
        <sz val="12"/>
        <color rgb="FF000000"/>
        <rFont val="Times New Roman CYR"/>
        <charset val="204"/>
      </rPr>
      <t xml:space="preserve"> (самоосигуряващи се лица)</t>
    </r>
  </si>
  <si>
    <r>
      <t>вноски  за</t>
    </r>
    <r>
      <rPr>
        <b/>
        <i/>
        <sz val="12"/>
        <color rgb="FF000000"/>
        <rFont val="Times New Roman CYR1"/>
        <charset val="204"/>
      </rPr>
      <t xml:space="preserve"> други категории </t>
    </r>
    <r>
      <rPr>
        <sz val="12"/>
        <color rgb="FF000000"/>
        <rFont val="Times New Roman CYR"/>
        <charset val="204"/>
      </rPr>
      <t>осигурени лица</t>
    </r>
  </si>
  <si>
    <t>вноски по чл. 4б и 4в от КСО за сметка на осигурителя</t>
  </si>
  <si>
    <t>вноски по чл. 4б от КСО за сметка на осигурените лица</t>
  </si>
  <si>
    <t>вноски по чл. 4б от КСО от самонаети лица (самоосигуряващи се лица)</t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</si>
  <si>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</si>
  <si>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color rgb="FF000000"/>
        <rFont val="Times New Roman CYR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</si>
  <si>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color rgb="FF000000"/>
        <rFont val="Times New Roman CYR"/>
        <charset val="204"/>
      </rPr>
      <t>(лична вноска)</t>
    </r>
  </si>
  <si>
    <r>
      <t xml:space="preserve">здравно-осигурителни вноски от самонаети </t>
    </r>
    <r>
      <rPr>
        <b/>
        <i/>
        <sz val="12"/>
        <color rgb="FF000000"/>
        <rFont val="Times New Roman CYR"/>
        <charset val="204"/>
      </rPr>
      <t>(самоосигуряващи се лица)</t>
    </r>
  </si>
  <si>
    <r>
      <t xml:space="preserve">здравно-осигур.вноски  за </t>
    </r>
    <r>
      <rPr>
        <b/>
        <i/>
        <sz val="12"/>
        <color rgb="FF000000"/>
        <rFont val="Times New Roman CYR"/>
        <charset val="204"/>
      </rPr>
      <t>други категории</t>
    </r>
    <r>
      <rPr>
        <sz val="12"/>
        <color rgb="FF000000"/>
        <rFont val="Times New Roman CYR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</si>
  <si>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</si>
  <si>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color rgb="FF000000"/>
        <rFont val="Times New Roman CYR"/>
        <charset val="204"/>
      </rPr>
      <t>недвижими имоти</t>
    </r>
  </si>
  <si>
    <r>
      <t xml:space="preserve">данък върху </t>
    </r>
    <r>
      <rPr>
        <b/>
        <i/>
        <sz val="12"/>
        <color rgb="FF000000"/>
        <rFont val="Times New Roman CYR"/>
        <charset val="204"/>
      </rPr>
      <t>наследствата</t>
    </r>
  </si>
  <si>
    <r>
      <t xml:space="preserve">данък върху </t>
    </r>
    <r>
      <rPr>
        <b/>
        <i/>
        <sz val="12"/>
        <color rgb="FF000000"/>
        <rFont val="Times New Roman CYR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</si>
  <si>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color rgb="FF000000"/>
        <rFont val="Times New Roman CYR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</si>
  <si>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</si>
  <si>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</si>
  <si>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color rgb="FF000000"/>
        <rFont val="Times New Roman CYR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</si>
  <si>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color rgb="FF000000"/>
        <rFont val="Times New Roman CYR"/>
        <charset val="204"/>
      </rPr>
      <t>внос</t>
    </r>
  </si>
  <si>
    <t>Акцизи</t>
  </si>
  <si>
    <r>
      <t>акциз</t>
    </r>
    <r>
      <rPr>
        <sz val="12"/>
        <color rgb="FF000000"/>
        <rFont val="Times New Roman CYR"/>
        <charset val="204"/>
      </rPr>
      <t xml:space="preserve"> при сделки </t>
    </r>
    <r>
      <rPr>
        <b/>
        <i/>
        <sz val="12"/>
        <color rgb="FF000000"/>
        <rFont val="Times New Roman CYR"/>
        <charset val="204"/>
      </rPr>
      <t>в страната</t>
    </r>
  </si>
  <si>
    <r>
      <t>акциз</t>
    </r>
    <r>
      <rPr>
        <sz val="12"/>
        <color rgb="FF000000"/>
        <rFont val="Times New Roman CYR"/>
        <charset val="204"/>
      </rPr>
      <t xml:space="preserve"> при </t>
    </r>
    <r>
      <rPr>
        <b/>
        <i/>
        <sz val="12"/>
        <color rgb="FF000000"/>
        <rFont val="Times New Roman CYR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</si>
  <si>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</si>
  <si>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</si>
  <si>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color rgb="FF000000"/>
        <rFont val="Times New Roman CYR"/>
        <charset val="204"/>
      </rPr>
      <t>представителните</t>
    </r>
    <r>
      <rPr>
        <sz val="12"/>
        <color rgb="FF000000"/>
        <rFont val="Times New Roman CYR"/>
        <charset val="204"/>
      </rPr>
      <t xml:space="preserve"> разходи</t>
    </r>
  </si>
  <si>
    <t>данък върху разходи, предоставяни в натура</t>
  </si>
  <si>
    <r>
      <t xml:space="preserve">данък върху разходите за </t>
    </r>
    <r>
      <rPr>
        <b/>
        <i/>
        <sz val="12"/>
        <color rgb="FF000000"/>
        <rFont val="Times New Roman CYR"/>
        <charset val="204"/>
      </rPr>
      <t>превозни средства</t>
    </r>
  </si>
  <si>
    <t>данък върху хазартната дейност</t>
  </si>
  <si>
    <r>
      <t xml:space="preserve">данък върху </t>
    </r>
    <r>
      <rPr>
        <b/>
        <i/>
        <sz val="12"/>
        <color rgb="FF000000"/>
        <rFont val="Times New Roman CYR1"/>
        <charset val="204"/>
      </rPr>
      <t xml:space="preserve">дейността от опериране на </t>
    </r>
    <r>
      <rPr>
        <sz val="12"/>
        <color rgb="FF000000"/>
        <rFont val="Times New Roman CYR"/>
        <charset val="204"/>
      </rPr>
      <t>кораби</t>
    </r>
  </si>
  <si>
    <r>
      <t xml:space="preserve">данък върху приходите на </t>
    </r>
    <r>
      <rPr>
        <b/>
        <i/>
        <sz val="12"/>
        <color rgb="FF000000"/>
        <rFont val="Times New Roman CYR1"/>
        <charset val="204"/>
      </rPr>
      <t>бюджетните предприятия</t>
    </r>
  </si>
  <si>
    <t>Мита и митнически такси</t>
  </si>
  <si>
    <t>Други данъци</t>
  </si>
  <si>
    <t>Приходи и доходи от собственост</t>
  </si>
  <si>
    <r>
      <t>вноски</t>
    </r>
    <r>
      <rPr>
        <sz val="12"/>
        <color rgb="FF000000"/>
        <rFont val="Times New Roman CYR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</si>
  <si>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color rgb="FF000000"/>
        <rFont val="Times New Roman CYR"/>
        <charset val="204"/>
      </rPr>
      <t>БНБ</t>
    </r>
  </si>
  <si>
    <r>
      <t xml:space="preserve">нетни приходи от продажби на </t>
    </r>
    <r>
      <rPr>
        <b/>
        <i/>
        <sz val="12"/>
        <color rgb="FF000000"/>
        <rFont val="Times New Roman CYR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</si>
  <si>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color rgb="FF000000"/>
        <rFont val="Times New Roman CYR"/>
        <charset val="204"/>
      </rPr>
      <t>наеми на имущество</t>
    </r>
  </si>
  <si>
    <r>
      <t xml:space="preserve">приходи от </t>
    </r>
    <r>
      <rPr>
        <b/>
        <i/>
        <sz val="12"/>
        <color rgb="FF000000"/>
        <rFont val="Times New Roman CYR"/>
        <charset val="204"/>
      </rPr>
      <t>наеми на земя</t>
    </r>
  </si>
  <si>
    <r>
      <t xml:space="preserve">приходи от </t>
    </r>
    <r>
      <rPr>
        <b/>
        <i/>
        <sz val="12"/>
        <color rgb="FF000000"/>
        <rFont val="Times New Roman CYR"/>
        <charset val="204"/>
      </rPr>
      <t>дивиденти</t>
    </r>
  </si>
  <si>
    <r>
      <t xml:space="preserve">приходи от </t>
    </r>
    <r>
      <rPr>
        <b/>
        <i/>
        <sz val="12"/>
        <color rgb="FF000000"/>
        <rFont val="Times New Roman CYR"/>
        <charset val="204"/>
      </rPr>
      <t>лихви</t>
    </r>
    <r>
      <rPr>
        <sz val="12"/>
        <color rgb="FF000000"/>
        <rFont val="Times New Roman CYR"/>
        <charset val="204"/>
      </rPr>
      <t xml:space="preserve"> по текущи банкови </t>
    </r>
    <r>
      <rPr>
        <b/>
        <i/>
        <sz val="12"/>
        <color rgb="FF000000"/>
        <rFont val="Times New Roman CYR"/>
        <charset val="204"/>
      </rPr>
      <t>сметки</t>
    </r>
  </si>
  <si>
    <r>
      <t xml:space="preserve">приходи от </t>
    </r>
    <r>
      <rPr>
        <b/>
        <i/>
        <sz val="12"/>
        <color rgb="FF000000"/>
        <rFont val="Times New Roman CYR"/>
        <charset val="204"/>
      </rPr>
      <t>лихви</t>
    </r>
    <r>
      <rPr>
        <sz val="12"/>
        <color rgb="FF000000"/>
        <rFont val="Times New Roman CYR"/>
        <charset val="204"/>
      </rPr>
      <t xml:space="preserve"> по срочни </t>
    </r>
    <r>
      <rPr>
        <b/>
        <i/>
        <sz val="12"/>
        <color rgb="FF000000"/>
        <rFont val="Times New Roman CYR"/>
        <charset val="204"/>
      </rPr>
      <t>депозити</t>
    </r>
  </si>
  <si>
    <r>
      <t xml:space="preserve">приходи от </t>
    </r>
    <r>
      <rPr>
        <b/>
        <i/>
        <sz val="12"/>
        <color rgb="FF000000"/>
        <rFont val="Times New Roman CYR"/>
        <charset val="204"/>
      </rPr>
      <t>лихви</t>
    </r>
    <r>
      <rPr>
        <sz val="12"/>
        <color rgb="FF000000"/>
        <rFont val="Times New Roman CYR"/>
        <charset val="204"/>
      </rPr>
      <t xml:space="preserve"> по предоставени </t>
    </r>
    <r>
      <rPr>
        <b/>
        <i/>
        <sz val="12"/>
        <color rgb="FF000000"/>
        <rFont val="Times New Roman CYR"/>
        <charset val="204"/>
      </rPr>
      <t>заеми</t>
    </r>
    <r>
      <rPr>
        <sz val="12"/>
        <color rgb="FF000000"/>
        <rFont val="Times New Roman CYR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</si>
  <si>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color rgb="FF000000"/>
        <rFont val="Times New Roman CYR"/>
        <charset val="204"/>
      </rPr>
      <t>лихви</t>
    </r>
    <r>
      <rPr>
        <sz val="12"/>
        <color rgb="FF000000"/>
        <rFont val="Times New Roman CYR"/>
        <charset val="204"/>
      </rPr>
      <t xml:space="preserve"> от предприятия по </t>
    </r>
    <r>
      <rPr>
        <b/>
        <i/>
        <sz val="12"/>
        <color rgb="FF000000"/>
        <rFont val="Times New Roman CYR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</si>
  <si>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color rgb="FF000000"/>
        <rFont val="Times New Roman CYR"/>
        <charset val="204"/>
      </rPr>
      <t>лихви и отстъпки</t>
    </r>
    <r>
      <rPr>
        <sz val="12"/>
        <color rgb="FF000000"/>
        <rFont val="Times New Roman CYR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</si>
  <si>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color rgb="FF000000"/>
        <rFont val="Times New Roman CYR"/>
        <charset val="204"/>
      </rPr>
      <t>лихви и отстъпки</t>
    </r>
    <r>
      <rPr>
        <sz val="12"/>
        <color rgb="FF000000"/>
        <rFont val="Times New Roman CYR"/>
        <charset val="204"/>
      </rPr>
      <t xml:space="preserve"> от </t>
    </r>
    <r>
      <rPr>
        <b/>
        <i/>
        <sz val="12"/>
        <color rgb="FF000000"/>
        <rFont val="Times New Roman CYR"/>
        <charset val="204"/>
      </rPr>
      <t>дългови ценни книжа</t>
    </r>
    <r>
      <rPr>
        <sz val="12"/>
        <color rgb="FF000000"/>
        <rFont val="Times New Roman CYR"/>
        <charset val="204"/>
      </rPr>
      <t xml:space="preserve"> на </t>
    </r>
    <r>
      <rPr>
        <b/>
        <i/>
        <sz val="12"/>
        <color rgb="FF000000"/>
        <rFont val="Times New Roman CYR"/>
        <charset val="204"/>
      </rPr>
      <t>местни и чуждестранни лица</t>
    </r>
  </si>
  <si>
    <t>приходи от лихви по заеми, предоставени на бюджетни организации</t>
  </si>
  <si>
    <r>
      <t>лихви</t>
    </r>
    <r>
      <rPr>
        <sz val="12"/>
        <color rgb="FF000000"/>
        <rFont val="Times New Roman CYR"/>
        <charset val="204"/>
      </rPr>
      <t xml:space="preserve"> по срочни </t>
    </r>
    <r>
      <rPr>
        <b/>
        <i/>
        <sz val="12"/>
        <color rgb="FF000000"/>
        <rFont val="Times New Roman CYR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</si>
  <si>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color rgb="FF000000"/>
        <rFont val="Times New Roman CYR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</si>
  <si>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</si>
  <si>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</si>
  <si>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</si>
  <si>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</si>
  <si>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</si>
  <si>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color rgb="FF000000"/>
        <rFont val="Times New Roman CYR"/>
        <charset val="204"/>
      </rPr>
      <t>детски кухни</t>
    </r>
  </si>
  <si>
    <r>
      <t xml:space="preserve">за ползване на </t>
    </r>
    <r>
      <rPr>
        <b/>
        <i/>
        <sz val="12"/>
        <color rgb="FF000000"/>
        <rFont val="Times New Roman CYR"/>
        <charset val="204"/>
      </rPr>
      <t>лагери</t>
    </r>
    <r>
      <rPr>
        <sz val="12"/>
        <color rgb="FF000000"/>
        <rFont val="Times New Roman CYR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</si>
  <si>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color rgb="FF000000"/>
        <rFont val="Times New Roman CYR"/>
        <charset val="204"/>
      </rPr>
      <t>домашен социален патронаж</t>
    </r>
    <r>
      <rPr>
        <sz val="12"/>
        <color rgb="FF000000"/>
        <rFont val="Times New Roman CYR"/>
        <charset val="204"/>
      </rPr>
      <t xml:space="preserve"> и други общински </t>
    </r>
    <r>
      <rPr>
        <b/>
        <i/>
        <sz val="12"/>
        <color rgb="FF000000"/>
        <rFont val="Times New Roman CYR"/>
        <charset val="204"/>
      </rPr>
      <t>социални услуги</t>
    </r>
  </si>
  <si>
    <r>
      <t xml:space="preserve">за ползване на </t>
    </r>
    <r>
      <rPr>
        <b/>
        <i/>
        <sz val="12"/>
        <color rgb="FF000000"/>
        <rFont val="Times New Roman CYR"/>
        <charset val="204"/>
      </rPr>
      <t>пазари</t>
    </r>
    <r>
      <rPr>
        <sz val="12"/>
        <color rgb="FF000000"/>
        <rFont val="Times New Roman CYR"/>
        <charset val="204"/>
      </rPr>
      <t>, тържища, панаири, тротоари, улични платна и др.</t>
    </r>
  </si>
  <si>
    <r>
      <t xml:space="preserve">за </t>
    </r>
    <r>
      <rPr>
        <b/>
        <i/>
        <sz val="12"/>
        <color rgb="FF000000"/>
        <rFont val="Times New Roman CYR"/>
        <charset val="204"/>
      </rPr>
      <t>битови отпадъци</t>
    </r>
  </si>
  <si>
    <r>
      <t xml:space="preserve">за ползване на </t>
    </r>
    <r>
      <rPr>
        <b/>
        <i/>
        <sz val="12"/>
        <color rgb="FF000000"/>
        <rFont val="Times New Roman CYR"/>
        <charset val="204"/>
      </rPr>
      <t xml:space="preserve">общежития </t>
    </r>
    <r>
      <rPr>
        <sz val="12"/>
        <color rgb="FF000000"/>
        <rFont val="Times New Roman CYR"/>
        <charset val="204"/>
      </rPr>
      <t>и други по образованието</t>
    </r>
  </si>
  <si>
    <r>
      <t xml:space="preserve">за </t>
    </r>
    <r>
      <rPr>
        <b/>
        <i/>
        <sz val="12"/>
        <color rgb="FF000000"/>
        <rFont val="Times New Roman CYR"/>
        <charset val="204"/>
      </rPr>
      <t>технически услуги</t>
    </r>
  </si>
  <si>
    <r>
      <t xml:space="preserve">за </t>
    </r>
    <r>
      <rPr>
        <b/>
        <i/>
        <sz val="12"/>
        <color rgb="FF000000"/>
        <rFont val="Times New Roman CYR"/>
        <charset val="204"/>
      </rPr>
      <t>административни услуги</t>
    </r>
  </si>
  <si>
    <r>
      <t xml:space="preserve">за </t>
    </r>
    <r>
      <rPr>
        <b/>
        <i/>
        <sz val="12"/>
        <color rgb="FF000000"/>
        <rFont val="Times New Roman CYR"/>
        <charset val="204"/>
      </rPr>
      <t>откупуване на гробни места</t>
    </r>
  </si>
  <si>
    <r>
      <t>за</t>
    </r>
    <r>
      <rPr>
        <b/>
        <i/>
        <sz val="12"/>
        <color rgb="FF000000"/>
        <rFont val="Times New Roman CYR"/>
        <charset val="204"/>
      </rPr>
      <t xml:space="preserve"> притежаване на куче</t>
    </r>
  </si>
  <si>
    <r>
      <t>други</t>
    </r>
    <r>
      <rPr>
        <sz val="12"/>
        <color rgb="FF000000"/>
        <rFont val="Times New Roman CYR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</si>
  <si>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</si>
  <si>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color rgb="FF000000"/>
        <rFont val="Times New Roman CYR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</si>
  <si>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color rgb="FF000000"/>
        <rFont val="Times New Roman CYR"/>
        <charset val="204"/>
      </rPr>
      <t>,</t>
    </r>
    <r>
      <rPr>
        <i/>
        <sz val="12"/>
        <color rgb="FF000000"/>
        <rFont val="Times New Roman Cyr1"/>
        <charset val="204"/>
      </rPr>
      <t xml:space="preserve"> </t>
    </r>
    <r>
      <rPr>
        <sz val="12"/>
        <color rgb="FF000000"/>
        <rFont val="Times New Roman CYR"/>
        <charset val="204"/>
      </rPr>
      <t>санкции, неустойки, наказателни лихви, обезщетения и начети</t>
    </r>
  </si>
  <si>
    <t>наказателни лихви за данъци, мита и осигурителни вноски</t>
  </si>
  <si>
    <t>Други приходи</t>
  </si>
  <si>
    <r>
      <t>реализирани курсови разлики</t>
    </r>
    <r>
      <rPr>
        <sz val="12"/>
        <color rgb="FF000000"/>
        <rFont val="Times New Roman CYR"/>
        <charset val="204"/>
      </rPr>
      <t xml:space="preserve"> от валутни операции (нето) (+/-)</t>
    </r>
  </si>
  <si>
    <t>прехвърлени/възстановени акумулирани средства от осигурителни вноски</t>
  </si>
  <si>
    <t>вноски за фонд "ИЕЯС" и фонд "РАО"</t>
  </si>
  <si>
    <t>приходи от други вноски</t>
  </si>
  <si>
    <r>
      <t>получени</t>
    </r>
    <r>
      <rPr>
        <b/>
        <i/>
        <sz val="12"/>
        <color rgb="FF000000"/>
        <rFont val="Times New Roman CYR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</si>
  <si>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color rgb="FF000000"/>
        <rFont val="Times New Roman CYR"/>
        <charset val="204"/>
      </rPr>
      <t xml:space="preserve"> други застрахователни обезщетения</t>
    </r>
  </si>
  <si>
    <t>коректив за касови постъпления (-/+)</t>
  </si>
  <si>
    <r>
      <t>други</t>
    </r>
    <r>
      <rPr>
        <sz val="12"/>
        <color rgb="FF000000"/>
        <rFont val="Times New Roman CYR"/>
        <charset val="204"/>
      </rPr>
      <t xml:space="preserve"> неданъчни приходи</t>
    </r>
  </si>
  <si>
    <t>Внесени ДДС и други данъци върху продажбите</t>
  </si>
  <si>
    <r>
      <t xml:space="preserve">внесен </t>
    </r>
    <r>
      <rPr>
        <b/>
        <i/>
        <sz val="12"/>
        <color rgb="FF000000"/>
        <rFont val="Times New Roman CYR"/>
        <charset val="204"/>
      </rPr>
      <t>ДДС</t>
    </r>
    <r>
      <rPr>
        <sz val="12"/>
        <color rgb="FF000000"/>
        <rFont val="Times New Roman CYR"/>
        <charset val="204"/>
      </rPr>
      <t xml:space="preserve"> (-)</t>
    </r>
  </si>
  <si>
    <r>
      <t xml:space="preserve">внесен </t>
    </r>
    <r>
      <rPr>
        <i/>
        <sz val="12"/>
        <color rgb="FF000000"/>
        <rFont val="Times New Roman Cyr1"/>
        <charset val="204"/>
      </rPr>
      <t>данък върху приходите от стопанска дейност</t>
    </r>
    <r>
      <rPr>
        <sz val="12"/>
        <color rgb="FF000000"/>
        <rFont val="Times New Roman CYR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</si>
  <si>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color rgb="FF000000"/>
        <rFont val="Times New Roman CYR"/>
        <charset val="204"/>
      </rPr>
      <t>други данъци</t>
    </r>
    <r>
      <rPr>
        <sz val="12"/>
        <color rgb="FF000000"/>
        <rFont val="Times New Roman CYR"/>
        <charset val="204"/>
      </rPr>
      <t xml:space="preserve">,такси и вноски </t>
    </r>
    <r>
      <rPr>
        <b/>
        <i/>
        <sz val="12"/>
        <color rgb="FF000000"/>
        <rFont val="Times New Roman CYR"/>
        <charset val="204"/>
      </rPr>
      <t>върху продажбите</t>
    </r>
    <r>
      <rPr>
        <sz val="12"/>
        <color rgb="FF000000"/>
        <rFont val="Times New Roman CYR"/>
        <charset val="204"/>
      </rPr>
      <t xml:space="preserve"> (-)</t>
    </r>
  </si>
  <si>
    <r>
      <t>Постъпления от продажба на нефинансови активи (</t>
    </r>
    <r>
      <rPr>
        <b/>
        <i/>
        <sz val="12"/>
        <color rgb="FFFF0000"/>
        <rFont val="Times New Roman CYR1"/>
        <charset val="204"/>
      </rPr>
      <t>без § 40-71</t>
    </r>
    <r>
      <rPr>
        <b/>
        <sz val="12"/>
        <color rgb="FF000080"/>
        <rFont val="Times New Roman CYR"/>
        <charset val="204"/>
      </rPr>
      <t>)</t>
    </r>
  </si>
  <si>
    <r>
      <t xml:space="preserve">постъпления от продажба на </t>
    </r>
    <r>
      <rPr>
        <b/>
        <i/>
        <sz val="12"/>
        <color rgb="FF000000"/>
        <rFont val="Times New Roman CYR"/>
        <charset val="204"/>
      </rPr>
      <t>компютри и хардуер</t>
    </r>
  </si>
  <si>
    <r>
      <t xml:space="preserve">постъпления от продажба на </t>
    </r>
    <r>
      <rPr>
        <b/>
        <i/>
        <sz val="12"/>
        <color rgb="FF000000"/>
        <rFont val="Times New Roman CYR"/>
        <charset val="204"/>
      </rPr>
      <t>сгради</t>
    </r>
  </si>
  <si>
    <r>
      <t xml:space="preserve">постъпления от продажба на </t>
    </r>
    <r>
      <rPr>
        <b/>
        <i/>
        <sz val="12"/>
        <color rgb="FF000000"/>
        <rFont val="Times New Roman CYR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</si>
  <si>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</si>
  <si>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</si>
  <si>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</si>
  <si>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</si>
  <si>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</si>
  <si>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квоти за емисии на парникови газове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</si>
  <si>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</si>
  <si>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</si>
  <si>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</si>
  <si>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</si>
  <si>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Помощи и дарения от страната</t>
  </si>
  <si>
    <r>
      <t>текущи</t>
    </r>
    <r>
      <rPr>
        <sz val="12"/>
        <color rgb="FF000000"/>
        <rFont val="Times New Roman CYR"/>
        <charset val="204"/>
      </rPr>
      <t xml:space="preserve"> помощи и дарения </t>
    </r>
    <r>
      <rPr>
        <b/>
        <i/>
        <sz val="12"/>
        <color rgb="FF000000"/>
        <rFont val="Times New Roman CYR"/>
        <charset val="204"/>
      </rPr>
      <t>от страната</t>
    </r>
  </si>
  <si>
    <r>
      <t>капиталови</t>
    </r>
    <r>
      <rPr>
        <sz val="12"/>
        <color rgb="FF000000"/>
        <rFont val="Times New Roman CYR"/>
        <charset val="204"/>
      </rPr>
      <t xml:space="preserve"> помощи и дарения </t>
    </r>
    <r>
      <rPr>
        <b/>
        <i/>
        <sz val="12"/>
        <color rgb="FF000000"/>
        <rFont val="Times New Roman CYR1"/>
        <charset val="204"/>
      </rPr>
      <t>от страната</t>
    </r>
  </si>
  <si>
    <t>Помощи и дарения от чужбина</t>
  </si>
  <si>
    <r>
      <rPr>
        <b/>
        <i/>
        <sz val="12"/>
        <color rgb="FF000000"/>
        <rFont val="Times New Roman CYR1"/>
        <charset val="204"/>
      </rPr>
      <t>текущи</t>
    </r>
    <r>
      <rPr>
        <sz val="12"/>
        <color rgb="FF000000"/>
        <rFont val="Times New Roman CYR1"/>
        <charset val="204"/>
      </rPr>
      <t xml:space="preserve"> помощи и дарения от </t>
    </r>
    <r>
      <rPr>
        <b/>
        <i/>
        <sz val="12"/>
        <color rgb="FF000000"/>
        <rFont val="Times New Roman CYR1"/>
        <charset val="204"/>
      </rPr>
      <t>Европейския съюз</t>
    </r>
  </si>
  <si>
    <r>
      <rPr>
        <b/>
        <i/>
        <sz val="12"/>
        <color rgb="FF000000"/>
        <rFont val="Times New Roman CYR1"/>
        <charset val="204"/>
      </rPr>
      <t>капиталови</t>
    </r>
    <r>
      <rPr>
        <sz val="12"/>
        <color rgb="FF000000"/>
        <rFont val="Times New Roman CYR1"/>
        <charset val="204"/>
      </rPr>
      <t xml:space="preserve"> помощи и дарения от </t>
    </r>
    <r>
      <rPr>
        <b/>
        <i/>
        <sz val="12"/>
        <color rgb="FF000000"/>
        <rFont val="Times New Roman CYR1"/>
        <charset val="204"/>
      </rPr>
      <t>Европейския съюз</t>
    </r>
  </si>
  <si>
    <r>
      <rPr>
        <b/>
        <i/>
        <sz val="12"/>
        <color rgb="FF000000"/>
        <rFont val="Times New Roman CYR1"/>
        <charset val="204"/>
      </rPr>
      <t>текущи</t>
    </r>
    <r>
      <rPr>
        <sz val="12"/>
        <color rgb="FF000000"/>
        <rFont val="Times New Roman CYR1"/>
        <charset val="204"/>
      </rPr>
      <t xml:space="preserve"> помощи и дарения от </t>
    </r>
    <r>
      <rPr>
        <b/>
        <i/>
        <sz val="12"/>
        <color rgb="FF000000"/>
        <rFont val="Times New Roman CYR1"/>
        <charset val="204"/>
      </rPr>
      <t>други държави</t>
    </r>
  </si>
  <si>
    <r>
      <rPr>
        <b/>
        <i/>
        <sz val="12"/>
        <color rgb="FF000000"/>
        <rFont val="Times New Roman CYR1"/>
        <charset val="204"/>
      </rPr>
      <t>капиталови</t>
    </r>
    <r>
      <rPr>
        <sz val="12"/>
        <color rgb="FF000000"/>
        <rFont val="Times New Roman CYR1"/>
        <charset val="204"/>
      </rPr>
      <t xml:space="preserve"> помощи и дарения от </t>
    </r>
    <r>
      <rPr>
        <b/>
        <i/>
        <sz val="12"/>
        <color rgb="FF000000"/>
        <rFont val="Times New Roman CYR1"/>
        <charset val="204"/>
      </rPr>
      <t>други държави</t>
    </r>
  </si>
  <si>
    <r>
      <rPr>
        <b/>
        <i/>
        <sz val="12"/>
        <color rgb="FF000000"/>
        <rFont val="Times New Roman CYR1"/>
        <charset val="204"/>
      </rPr>
      <t>текущи</t>
    </r>
    <r>
      <rPr>
        <sz val="12"/>
        <color rgb="FF000000"/>
        <rFont val="Times New Roman CYR1"/>
        <charset val="204"/>
      </rPr>
      <t xml:space="preserve"> помощи и дарения от </t>
    </r>
    <r>
      <rPr>
        <b/>
        <i/>
        <sz val="12"/>
        <color rgb="FF000000"/>
        <rFont val="Times New Roman CYR1"/>
        <charset val="204"/>
      </rPr>
      <t>други международни организации</t>
    </r>
  </si>
  <si>
    <r>
      <rPr>
        <b/>
        <i/>
        <sz val="12"/>
        <color rgb="FF000000"/>
        <rFont val="Times New Roman CYR1"/>
        <charset val="204"/>
      </rPr>
      <t>капиталови</t>
    </r>
    <r>
      <rPr>
        <sz val="12"/>
        <color rgb="FF000000"/>
        <rFont val="Times New Roman CYR1"/>
        <charset val="204"/>
      </rPr>
      <t xml:space="preserve"> помощи и дарения от </t>
    </r>
    <r>
      <rPr>
        <b/>
        <i/>
        <sz val="12"/>
        <color rgb="FF000000"/>
        <rFont val="Times New Roman CYR1"/>
        <charset val="204"/>
      </rPr>
      <t>други международни организации</t>
    </r>
  </si>
  <si>
    <r>
      <rPr>
        <b/>
        <i/>
        <sz val="12"/>
        <color rgb="FF000000"/>
        <rFont val="Times New Roman CYR1"/>
        <charset val="204"/>
      </rPr>
      <t>други</t>
    </r>
    <r>
      <rPr>
        <b/>
        <sz val="12"/>
        <color rgb="FF000000"/>
        <rFont val="Times New Roman Cyr"/>
        <charset val="204"/>
      </rPr>
      <t xml:space="preserve"> </t>
    </r>
    <r>
      <rPr>
        <b/>
        <i/>
        <sz val="12"/>
        <color rgb="FF000000"/>
        <rFont val="Times New Roman CYR1"/>
        <charset val="204"/>
      </rPr>
      <t>текущи</t>
    </r>
    <r>
      <rPr>
        <sz val="12"/>
        <color rgb="FF000000"/>
        <rFont val="Times New Roman CYR1"/>
        <charset val="204"/>
      </rPr>
      <t xml:space="preserve"> помощи и дарения </t>
    </r>
    <r>
      <rPr>
        <b/>
        <i/>
        <sz val="12"/>
        <color rgb="FF000000"/>
        <rFont val="Times New Roman CYR1"/>
        <charset val="204"/>
      </rPr>
      <t>от чужбина</t>
    </r>
  </si>
  <si>
    <r>
      <rPr>
        <b/>
        <i/>
        <sz val="12"/>
        <color rgb="FF000000"/>
        <rFont val="Times New Roman CYR1"/>
        <charset val="204"/>
      </rPr>
      <t>други</t>
    </r>
    <r>
      <rPr>
        <sz val="12"/>
        <color rgb="FF000000"/>
        <rFont val="Times New Roman CYR1"/>
        <charset val="204"/>
      </rPr>
      <t xml:space="preserve"> </t>
    </r>
    <r>
      <rPr>
        <b/>
        <i/>
        <sz val="12"/>
        <color rgb="FF000000"/>
        <rFont val="Times New Roman CYR1"/>
        <charset val="204"/>
      </rPr>
      <t>капиталови</t>
    </r>
    <r>
      <rPr>
        <sz val="12"/>
        <color rgb="FF000000"/>
        <rFont val="Times New Roman CYR1"/>
        <charset val="204"/>
      </rPr>
      <t xml:space="preserve"> помощи и дарения </t>
    </r>
    <r>
      <rPr>
        <b/>
        <i/>
        <sz val="12"/>
        <color rgb="FF000000"/>
        <rFont val="Times New Roman CYR1"/>
        <charset val="204"/>
      </rPr>
      <t xml:space="preserve"> от чужбина</t>
    </r>
  </si>
  <si>
    <t>Получени чрез небюджетни предприятия средства от КФП по международни и други програми</t>
  </si>
  <si>
    <t>получени чрез нефинансови предприятия текущи трансфери от КФП по международни и други програми</t>
  </si>
  <si>
    <t>получени чрез финансови институции текущи трансфери от КФП по международни и други програми</t>
  </si>
  <si>
    <t>получени чрез нестопански организации текущи трансфери от КФП по международни и други програми</t>
  </si>
  <si>
    <t>получени чрез предприятия от чужбина текущи трансфери от КФП по международни и други програми</t>
  </si>
  <si>
    <t>получени чрез нефинансови предприятия капиталови трансфери от КФП по международни и други програми</t>
  </si>
  <si>
    <t>получени чрез финансови институции капиталови трансфери от КФП по международни и други програми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</si>
  <si>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</si>
  <si>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</si>
  <si>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</si>
  <si>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</si>
  <si>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</si>
  <si>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</si>
  <si>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</si>
  <si>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</si>
  <si>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</si>
  <si>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</si>
  <si>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</si>
  <si>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ВСИЧКО</t>
  </si>
  <si>
    <t>99-99</t>
  </si>
  <si>
    <t>I. В С И Ч К О   П Р И Х О Д И,  П О М О Щ И   И   Д А Р Е Н И Я</t>
  </si>
  <si>
    <t xml:space="preserve">      в т.ч. данък върху таксиметров превоз на пътници</t>
  </si>
  <si>
    <t xml:space="preserve">       код по ЕБК:</t>
  </si>
  <si>
    <t>II. РАЗХОДИ - РЕКАПИТУЛАЦИЯ ПО ПАРАГРАФИ И ПОДПАРАГРАФИ</t>
  </si>
  <si>
    <t>НАИМЕНОВАНИЕ НА ПАРАГРАФИТЕ И ПОДПАРАГРАФИТЕ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</si>
  <si>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</si>
  <si>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</si>
  <si>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color rgb="FF000000"/>
        <rFont val="Times New Roman CYR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</si>
  <si>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color rgb="FF000000"/>
        <rFont val="Times New Roman CYR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</si>
  <si>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</si>
  <si>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color rgb="FF000000"/>
        <rFont val="Times New Roman CYR"/>
        <charset val="204"/>
      </rPr>
      <t>нещатен</t>
    </r>
    <r>
      <rPr>
        <sz val="12"/>
        <color rgb="FF000000"/>
        <rFont val="Times New Roman CYR"/>
        <charset val="204"/>
      </rPr>
      <t xml:space="preserve"> персонал нает по </t>
    </r>
    <r>
      <rPr>
        <b/>
        <i/>
        <sz val="12"/>
        <color rgb="FF000000"/>
        <rFont val="Times New Roman CYR"/>
        <charset val="204"/>
      </rPr>
      <t>трудови правоотношения</t>
    </r>
  </si>
  <si>
    <r>
      <t xml:space="preserve">за персонала по </t>
    </r>
    <r>
      <rPr>
        <b/>
        <i/>
        <sz val="12"/>
        <color rgb="FF000000"/>
        <rFont val="Times New Roman CYR"/>
        <charset val="204"/>
      </rPr>
      <t>извънтрудови правоотношения</t>
    </r>
  </si>
  <si>
    <r>
      <t xml:space="preserve">изплатени суми от </t>
    </r>
    <r>
      <rPr>
        <b/>
        <i/>
        <sz val="12"/>
        <color rgb="FF000000"/>
        <rFont val="Times New Roman CYR"/>
        <charset val="204"/>
      </rPr>
      <t>СБКО за облекло и други</t>
    </r>
    <r>
      <rPr>
        <sz val="12"/>
        <color rgb="FF000000"/>
        <rFont val="Times New Roman CYR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</si>
  <si>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color rgb="FF000000"/>
        <rFont val="Times New Roman CYR"/>
        <charset val="204"/>
      </rPr>
      <t xml:space="preserve"> за персонала, с характер на възнаграждение</t>
    </r>
  </si>
  <si>
    <r>
      <t>други</t>
    </r>
    <r>
      <rPr>
        <sz val="12"/>
        <color rgb="FF000000"/>
        <rFont val="Times New Roman CYR"/>
        <charset val="204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</si>
  <si>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</si>
  <si>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color rgb="FF000000"/>
        <rFont val="Times New Roman CYR1"/>
        <charset val="204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</si>
  <si>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color rgb="FF000000"/>
        <rFont val="Times New Roman CYR1"/>
        <charset val="204"/>
      </rPr>
      <t>Учителския пенсионен фонд (УчПФ)</t>
    </r>
  </si>
  <si>
    <r>
      <t>здравно-осигурителни вноски</t>
    </r>
    <r>
      <rPr>
        <sz val="12"/>
        <color rgb="FF000000"/>
        <rFont val="Times New Roman CYR1"/>
        <charset val="204"/>
      </rPr>
      <t xml:space="preserve"> от работодатели</t>
    </r>
  </si>
  <si>
    <r>
      <t xml:space="preserve">вноски за </t>
    </r>
    <r>
      <rPr>
        <b/>
        <i/>
        <sz val="12"/>
        <color rgb="FF000000"/>
        <rFont val="Times New Roman CYR1"/>
        <charset val="204"/>
      </rPr>
      <t>допълнително задължително осигуряване от работодатели</t>
    </r>
  </si>
  <si>
    <t>коректив на вноски за ДЗПО за сумите по чл. 4б и 4в от КСО за сметка на осигурителя</t>
  </si>
  <si>
    <r>
      <t xml:space="preserve">задължителни вноски </t>
    </r>
    <r>
      <rPr>
        <b/>
        <i/>
        <sz val="12"/>
        <color rgb="FF000000"/>
        <rFont val="Times New Roman CYR1"/>
        <charset val="204"/>
      </rPr>
      <t xml:space="preserve">за чуждестранни пенсионни фондове и  схеми </t>
    </r>
    <r>
      <rPr>
        <sz val="12"/>
        <color rgb="FF000000"/>
        <rFont val="Times New Roman CYR1"/>
        <charset val="204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</si>
  <si>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</si>
  <si>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</si>
  <si>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</si>
  <si>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</si>
  <si>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</si>
  <si>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</si>
  <si>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</si>
  <si>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</si>
  <si>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color rgb="FF000000"/>
        <rFont val="Times New Roman CYR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</si>
  <si>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</si>
  <si>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color rgb="FF000000"/>
        <rFont val="Times New Roman CYR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</si>
  <si>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color rgb="FF000000"/>
        <rFont val="Times New Roman CYR"/>
        <charset val="204"/>
      </rPr>
      <t>в чужбина</t>
    </r>
  </si>
  <si>
    <r>
      <t xml:space="preserve">дългосрочни командировки </t>
    </r>
    <r>
      <rPr>
        <b/>
        <i/>
        <sz val="12"/>
        <color rgb="FF000000"/>
        <rFont val="Times New Roman CYR"/>
        <charset val="204"/>
      </rPr>
      <t>в чужбина</t>
    </r>
  </si>
  <si>
    <r>
      <t xml:space="preserve">разходи за </t>
    </r>
    <r>
      <rPr>
        <b/>
        <i/>
        <sz val="12"/>
        <color rgb="FF000000"/>
        <rFont val="Times New Roman CYR"/>
        <charset val="204"/>
      </rPr>
      <t>застраховки</t>
    </r>
  </si>
  <si>
    <t>такса ангажимент по заеми</t>
  </si>
  <si>
    <r>
      <t>други</t>
    </r>
    <r>
      <rPr>
        <sz val="12"/>
        <color rgb="FF000000"/>
        <rFont val="Times New Roman CYR"/>
        <charset val="204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</si>
  <si>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</si>
  <si>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</si>
  <si>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</si>
  <si>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</si>
  <si>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r>
      <rPr>
        <sz val="12"/>
        <color rgb="FF000000"/>
        <rFont val="Times New Roman CYR1"/>
        <charset val="204"/>
      </rPr>
      <t>платени</t>
    </r>
    <r>
      <rPr>
        <b/>
        <i/>
        <sz val="12"/>
        <color rgb="FF000000"/>
        <rFont val="Times New Roman CYR"/>
        <charset val="204"/>
      </rPr>
      <t xml:space="preserve"> държавни </t>
    </r>
    <r>
      <rPr>
        <sz val="12"/>
        <color rgb="FF000000"/>
        <rFont val="Times New Roman CYR1"/>
        <charset val="204"/>
      </rPr>
      <t>данъци, такси, наказателни лихви и административни санкции</t>
    </r>
  </si>
  <si>
    <r>
      <rPr>
        <sz val="12"/>
        <color rgb="FF000000"/>
        <rFont val="Times New Roman CYR1"/>
        <charset val="204"/>
      </rPr>
      <t xml:space="preserve">платени </t>
    </r>
    <r>
      <rPr>
        <b/>
        <i/>
        <sz val="12"/>
        <color rgb="FF000000"/>
        <rFont val="Times New Roman CYR"/>
        <charset val="204"/>
      </rPr>
      <t xml:space="preserve">общински </t>
    </r>
    <r>
      <rPr>
        <sz val="12"/>
        <color rgb="FF000000"/>
        <rFont val="Times New Roman CYR1"/>
        <charset val="204"/>
      </rPr>
      <t>данъци, такси, наказателни лихви и административни санкции</t>
    </r>
  </si>
  <si>
    <r>
      <rPr>
        <sz val="12"/>
        <color rgb="FF000000"/>
        <rFont val="Times New Roman CYR1"/>
        <charset val="204"/>
      </rPr>
      <t>платени данъци, такси, наказателни лихви и административни санкции</t>
    </r>
    <r>
      <rPr>
        <b/>
        <i/>
        <sz val="12"/>
        <color rgb="FF000000"/>
        <rFont val="Times New Roman CYR"/>
        <charset val="204"/>
      </rPr>
      <t xml:space="preserve"> в чужбина</t>
    </r>
  </si>
  <si>
    <t>Разходи за лихви по емисии на държавни (общински) ценни книжа</t>
  </si>
  <si>
    <r>
      <t xml:space="preserve">лихви </t>
    </r>
    <r>
      <rPr>
        <sz val="12"/>
        <color rgb="FF000000"/>
        <rFont val="Times New Roman CYR"/>
        <charset val="204"/>
      </rPr>
      <t>по държавни (общински) ценни книжа</t>
    </r>
  </si>
  <si>
    <r>
      <t>отстъпки</t>
    </r>
    <r>
      <rPr>
        <sz val="12"/>
        <color rgb="FF000000"/>
        <rFont val="Times New Roman CYR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</si>
  <si>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</si>
  <si>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color rgb="FF000000"/>
        <rFont val="Times New Roman CYR"/>
        <charset val="204"/>
      </rPr>
      <t xml:space="preserve"> по държавни ценни книжа, емитирани </t>
    </r>
    <r>
      <rPr>
        <b/>
        <i/>
        <sz val="12"/>
        <color rgb="FF000000"/>
        <rFont val="Times New Roman CYR"/>
        <charset val="204"/>
      </rPr>
      <t>за структурната реформа</t>
    </r>
  </si>
  <si>
    <r>
      <t>премии над номинала</t>
    </r>
    <r>
      <rPr>
        <sz val="12"/>
        <color rgb="FF000000"/>
        <rFont val="Times New Roman CYR1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</si>
  <si>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</si>
  <si>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>Разходи за лихви по заеми от</t>
    </r>
    <r>
      <rPr>
        <b/>
        <i/>
        <sz val="12"/>
        <color rgb="FF000000"/>
        <rFont val="Times New Roman CYR"/>
        <charset val="204"/>
      </rPr>
      <t xml:space="preserve"> банки в страната</t>
    </r>
  </si>
  <si>
    <r>
      <t xml:space="preserve">Разходи за лихви по </t>
    </r>
    <r>
      <rPr>
        <b/>
        <i/>
        <sz val="12"/>
        <color rgb="FF000000"/>
        <rFont val="Times New Roman CYR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</si>
  <si>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</si>
  <si>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</si>
  <si>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</si>
  <si>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 емитирани и търгувани на международните капиталови пазари</t>
  </si>
  <si>
    <t>Други разходи за лихви</t>
  </si>
  <si>
    <t>Платени лихви по финансов лизинг и търговски кредит</t>
  </si>
  <si>
    <r>
      <t>Платени лихви</t>
    </r>
    <r>
      <rPr>
        <sz val="12"/>
        <color rgb="FF000000"/>
        <rFont val="Times New Roman CYR"/>
        <charset val="204"/>
      </rPr>
      <t xml:space="preserve"> по </t>
    </r>
    <r>
      <rPr>
        <b/>
        <i/>
        <sz val="12"/>
        <color rgb="FF000000"/>
        <rFont val="Times New Roman CYR"/>
        <charset val="204"/>
      </rPr>
      <t>активирани гаранции</t>
    </r>
    <r>
      <rPr>
        <sz val="12"/>
        <color rgb="FF000000"/>
        <rFont val="Times New Roman CYR"/>
        <charset val="204"/>
      </rPr>
      <t xml:space="preserve"> по заеми от  </t>
    </r>
    <r>
      <rPr>
        <b/>
        <i/>
        <sz val="12"/>
        <color rgb="FF000000"/>
        <rFont val="Times New Roman CYR"/>
        <charset val="204"/>
      </rPr>
      <t>банки в страната</t>
    </r>
  </si>
  <si>
    <r>
      <t>Платени лихви</t>
    </r>
    <r>
      <rPr>
        <sz val="12"/>
        <color rgb="FF000000"/>
        <rFont val="Times New Roman CYR"/>
        <charset val="204"/>
      </rPr>
      <t xml:space="preserve"> по </t>
    </r>
    <r>
      <rPr>
        <b/>
        <i/>
        <sz val="12"/>
        <color rgb="FF000000"/>
        <rFont val="Times New Roman CYR"/>
        <charset val="204"/>
      </rPr>
      <t>активирани гаранции</t>
    </r>
    <r>
      <rPr>
        <sz val="12"/>
        <color rgb="FF000000"/>
        <rFont val="Times New Roman CYR"/>
        <charset val="204"/>
      </rPr>
      <t xml:space="preserve"> по заеми от </t>
    </r>
    <r>
      <rPr>
        <b/>
        <i/>
        <sz val="12"/>
        <color rgb="FF000000"/>
        <rFont val="Times New Roman CYR"/>
        <charset val="204"/>
      </rPr>
      <t>международни организации и институции</t>
    </r>
  </si>
  <si>
    <r>
      <t>Платени лихви</t>
    </r>
    <r>
      <rPr>
        <sz val="12"/>
        <color rgb="FF000000"/>
        <rFont val="Times New Roman CYR"/>
        <charset val="204"/>
      </rPr>
      <t xml:space="preserve"> по </t>
    </r>
    <r>
      <rPr>
        <b/>
        <i/>
        <sz val="12"/>
        <color rgb="FF000000"/>
        <rFont val="Times New Roman CYR"/>
        <charset val="204"/>
      </rPr>
      <t>активирани гаранции</t>
    </r>
    <r>
      <rPr>
        <sz val="12"/>
        <color rgb="FF000000"/>
        <rFont val="Times New Roman CYR"/>
        <charset val="204"/>
      </rPr>
      <t xml:space="preserve"> по заеми от </t>
    </r>
    <r>
      <rPr>
        <b/>
        <i/>
        <sz val="12"/>
        <color rgb="FF000000"/>
        <rFont val="Times New Roman CYR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</si>
  <si>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color rgb="FF000000"/>
        <rFont val="Times New Roman CYR"/>
        <charset val="204"/>
      </rPr>
      <t xml:space="preserve"> по </t>
    </r>
    <r>
      <rPr>
        <b/>
        <i/>
        <sz val="12"/>
        <color rgb="FF000000"/>
        <rFont val="Times New Roman CYR"/>
        <charset val="204"/>
      </rPr>
      <t xml:space="preserve">активирани гаранции </t>
    </r>
    <r>
      <rPr>
        <i/>
        <sz val="12"/>
        <color rgb="FF000000"/>
        <rFont val="Times New Roman Cyr1"/>
        <charset val="204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</si>
  <si>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</si>
  <si>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color rgb="FF000000"/>
        <rFont val="Times New Roman CYR"/>
        <charset val="204"/>
      </rPr>
      <t xml:space="preserve"> разходи за лихви към  </t>
    </r>
    <r>
      <rPr>
        <b/>
        <i/>
        <sz val="12"/>
        <color rgb="FF000000"/>
        <rFont val="Times New Roman CYR"/>
        <charset val="204"/>
      </rPr>
      <t>местни лица</t>
    </r>
  </si>
  <si>
    <r>
      <t>Други</t>
    </r>
    <r>
      <rPr>
        <sz val="12"/>
        <color rgb="FF000000"/>
        <rFont val="Times New Roman CYR"/>
        <charset val="204"/>
      </rPr>
      <t xml:space="preserve"> разходи за лихви към </t>
    </r>
    <r>
      <rPr>
        <b/>
        <i/>
        <sz val="12"/>
        <color rgb="FF000000"/>
        <rFont val="Times New Roman CYR"/>
        <charset val="204"/>
      </rPr>
      <t>чуждестранни лица</t>
    </r>
  </si>
  <si>
    <t>Вноска в общия бюджет на Европейския съюз</t>
  </si>
  <si>
    <t>ресурс на база брутен национален доход</t>
  </si>
  <si>
    <t>ресурс на база данък върху добавената стойност</t>
  </si>
  <si>
    <t>традиционни собствени ресурси - мита</t>
  </si>
  <si>
    <t>участие във финансирането на брутното намаление за Нидерландия, Швеция, Дания и Австрия</t>
  </si>
  <si>
    <t>ресурс на база нерециклираните отпадъци от опаковки от пластмаса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</si>
  <si>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</si>
  <si>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</si>
  <si>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</si>
  <si>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</si>
  <si>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color rgb="FF000000"/>
        <rFont val="Times New Roman CYR1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</si>
  <si>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color rgb="FF000000"/>
        <rFont val="Times New Roman CYR1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</si>
  <si>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color rgb="FF000000"/>
        <rFont val="Times New Roman CYR1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</si>
  <si>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color rgb="FF000000"/>
        <rFont val="Times New Roman CYR1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</si>
  <si>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color rgb="FF000000"/>
        <rFont val="Times New Roman CYR1"/>
        <charset val="204"/>
      </rPr>
      <t>международни програми и споразумения</t>
    </r>
  </si>
  <si>
    <r>
      <t>други</t>
    </r>
    <r>
      <rPr>
        <sz val="12"/>
        <color rgb="FF000000"/>
        <rFont val="Times New Roman CYR"/>
        <charset val="204"/>
      </rPr>
      <t xml:space="preserve"> текущи трансфери за домакинствата</t>
    </r>
  </si>
  <si>
    <t>Субсидии и други текущи трансфери за нефинансови предприятия</t>
  </si>
  <si>
    <t>за текуща дейност</t>
  </si>
  <si>
    <r>
      <t xml:space="preserve">за осъществяване на </t>
    </r>
    <r>
      <rPr>
        <b/>
        <i/>
        <sz val="12"/>
        <color rgb="FF000000"/>
        <rFont val="Times New Roman CYR"/>
        <charset val="204"/>
      </rPr>
      <t>болнична помощ</t>
    </r>
  </si>
  <si>
    <r>
      <t>други</t>
    </r>
    <r>
      <rPr>
        <sz val="12"/>
        <color rgb="FF000000"/>
        <rFont val="Times New Roman CYR"/>
        <charset val="204"/>
      </rPr>
      <t xml:space="preserve"> субсидии и плащания</t>
    </r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</si>
  <si>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</si>
  <si>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</si>
  <si>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</si>
  <si>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</si>
  <si>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r>
      <t>текущи</t>
    </r>
    <r>
      <rPr>
        <sz val="12"/>
        <color rgb="FF000000"/>
        <rFont val="Times New Roman CYR"/>
        <charset val="204"/>
      </rPr>
      <t xml:space="preserve"> трансфери за чужбина</t>
    </r>
  </si>
  <si>
    <r>
      <t>капиталови</t>
    </r>
    <r>
      <rPr>
        <sz val="12"/>
        <color rgb="FF000000"/>
        <rFont val="Times New Roman CYR"/>
        <charset val="204"/>
      </rPr>
      <t xml:space="preserve"> трансфери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</si>
  <si>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</si>
  <si>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</si>
  <si>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color rgb="FF000000"/>
        <rFont val="Times New Roman CYR"/>
        <charset val="204"/>
      </rPr>
      <t>компютри и хардуер</t>
    </r>
  </si>
  <si>
    <r>
      <t xml:space="preserve">придобиване на </t>
    </r>
    <r>
      <rPr>
        <b/>
        <i/>
        <sz val="12"/>
        <color rgb="FF000000"/>
        <rFont val="Times New Roman CYR"/>
        <charset val="204"/>
      </rPr>
      <t>сгради</t>
    </r>
  </si>
  <si>
    <r>
      <t xml:space="preserve">придобиване на </t>
    </r>
    <r>
      <rPr>
        <b/>
        <i/>
        <sz val="12"/>
        <color rgb="FF000000"/>
        <rFont val="Times New Roman CYR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</si>
  <si>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color rgb="FF000000"/>
        <rFont val="Times New Roman CYR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</si>
  <si>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color rgb="FF000000"/>
        <rFont val="Times New Roman CYR"/>
        <charset val="204"/>
      </rPr>
      <t>стопански инвентар</t>
    </r>
  </si>
  <si>
    <r>
      <t xml:space="preserve">изграждане на </t>
    </r>
    <r>
      <rPr>
        <b/>
        <i/>
        <sz val="12"/>
        <color rgb="FF000000"/>
        <rFont val="Times New Roman CYR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</si>
  <si>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color rgb="FF000000"/>
        <rFont val="Times New Roman CYR"/>
        <charset val="204"/>
      </rPr>
      <t>други ДМА</t>
    </r>
  </si>
  <si>
    <t>Придобиване на нематериални дълготрайни активи</t>
  </si>
  <si>
    <t>придобиване на програмни продукти и лицензи за програмни продукти</t>
  </si>
  <si>
    <r>
      <t xml:space="preserve">придобиване на </t>
    </r>
    <r>
      <rPr>
        <b/>
        <i/>
        <sz val="12"/>
        <color rgb="FF000000"/>
        <rFont val="Times New Roman CYR"/>
        <charset val="204"/>
      </rPr>
      <t>други</t>
    </r>
    <r>
      <rPr>
        <sz val="12"/>
        <color rgb="FF000000"/>
        <rFont val="Times New Roman CYR"/>
        <charset val="204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</si>
  <si>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</si>
  <si>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</si>
  <si>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color rgb="FF000000"/>
        <rFont val="Times New Roman CYR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</si>
  <si>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color rgb="FF000000"/>
        <rFont val="Times New Roman CYR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</si>
  <si>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color rgb="FF000000"/>
        <rFont val="Times New Roman CYR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</si>
  <si>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color rgb="FF000000"/>
        <rFont val="Times New Roman CYR"/>
        <charset val="204"/>
      </rPr>
      <t>домакинствата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</si>
  <si>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rgb="FF000080"/>
        <rFont val="Times New Roman CYR1"/>
        <charset val="204"/>
      </rPr>
      <t>§ 40-71</t>
    </r>
    <r>
      <rPr>
        <b/>
        <sz val="12"/>
        <color rgb="FF800000"/>
        <rFont val="Times New Roman CYR"/>
        <charset val="204"/>
      </rPr>
      <t>)</t>
    </r>
  </si>
  <si>
    <r>
      <t xml:space="preserve">плащания за попълване на </t>
    </r>
    <r>
      <rPr>
        <b/>
        <i/>
        <sz val="12"/>
        <color rgb="FF000000"/>
        <rFont val="Times New Roman CYR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</si>
  <si>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color rgb="FF000000"/>
        <rFont val="Times New Roman CYR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</si>
  <si>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rgb="FFFF0000"/>
        <rFont val="Times New Roman CYR1"/>
        <charset val="204"/>
      </rPr>
      <t>(-)</t>
    </r>
  </si>
  <si>
    <t>Резерв за непредвидени и неотложни разходи</t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</si>
  <si>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</si>
  <si>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</si>
  <si>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</si>
  <si>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t xml:space="preserve"> 03 ¦</t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</si>
  <si>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</si>
  <si>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color rgb="FF000000"/>
        <rFont val="Times New Roman CYR"/>
        <charset val="204"/>
      </rPr>
      <t>бюджети по държавния бюджет</t>
    </r>
  </si>
  <si>
    <t>възстановени трансфери в ЦБ от бюджети на общини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</si>
  <si>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</si>
  <si>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color rgb="FF000000"/>
        <rFont val="Times New Roman CYR"/>
        <charset val="204"/>
      </rPr>
      <t>изравнителна</t>
    </r>
    <r>
      <rPr>
        <sz val="12"/>
        <color rgb="FF000000"/>
        <rFont val="Times New Roman CYR"/>
        <charset val="204"/>
      </rPr>
      <t xml:space="preserve"> субсидия и други трансфери за местни дейности от ЦБ</t>
    </r>
    <r>
      <rPr>
        <b/>
        <i/>
        <sz val="12"/>
        <color rgb="FF000000"/>
        <rFont val="Times New Roman CYR"/>
        <charset val="204"/>
      </rPr>
      <t xml:space="preserve"> за общини</t>
    </r>
  </si>
  <si>
    <r>
      <t xml:space="preserve">целеви субсидии от ЦБ </t>
    </r>
    <r>
      <rPr>
        <b/>
        <i/>
        <sz val="12"/>
        <color rgb="FF000000"/>
        <rFont val="Times New Roman CYR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</si>
  <si>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</si>
  <si>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color rgb="FF000000"/>
        <rFont val="Times New Roman CYR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</si>
  <si>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color rgb="FF000000"/>
        <rFont val="Times New Roman CYR"/>
        <charset val="204"/>
      </rPr>
      <t xml:space="preserve"> НЗОК</t>
    </r>
  </si>
  <si>
    <r>
      <t>трансфери между ЦБ и</t>
    </r>
    <r>
      <rPr>
        <b/>
        <i/>
        <sz val="12"/>
        <color rgb="FF000000"/>
        <rFont val="Times New Roman CYR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</si>
  <si>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color rgb="FF000000"/>
        <rFont val="Times New Roman CYR1"/>
        <charset val="204"/>
      </rPr>
      <t>БНР</t>
    </r>
  </si>
  <si>
    <r>
      <t xml:space="preserve">трансфери между ЦБ и </t>
    </r>
    <r>
      <rPr>
        <b/>
        <i/>
        <sz val="12"/>
        <color rgb="FF000000"/>
        <rFont val="Times New Roman CYR1"/>
        <charset val="204"/>
      </rPr>
      <t>БТА</t>
    </r>
  </si>
  <si>
    <t>трансфери  между ЦБ и други бюджети</t>
  </si>
  <si>
    <t>други възстановени в ЦБ трансфери от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</si>
  <si>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</si>
  <si>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rgb="FFFF0000"/>
        <rFont val="Times New Roman CYR1"/>
        <charset val="204"/>
      </rPr>
      <t>-</t>
    </r>
    <r>
      <rPr>
        <sz val="12"/>
        <color rgb="FF000000"/>
        <rFont val="Times New Roman CYR1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</si>
  <si>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</si>
  <si>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</si>
  <si>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</si>
  <si>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rgb="FF000080"/>
        <rFont val="Times New Roman CYR1"/>
        <charset val="204"/>
      </rPr>
      <t xml:space="preserve"> 488</t>
    </r>
    <r>
      <rPr>
        <sz val="12"/>
        <color rgb="FF000000"/>
        <rFont val="Times New Roman CYR1"/>
        <charset val="204"/>
      </rPr>
      <t xml:space="preserve"> </t>
    </r>
    <r>
      <rPr>
        <sz val="12"/>
        <color rgb="FF800000"/>
        <rFont val="Times New Roman CYR1"/>
        <charset val="204"/>
      </rPr>
      <t>001</t>
    </r>
    <r>
      <rPr>
        <sz val="12"/>
        <color rgb="FF000080"/>
        <rFont val="Times New Roman CYR1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</si>
  <si>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rgb="FF000080"/>
        <rFont val="Times New Roman CYR1"/>
        <charset val="204"/>
      </rPr>
      <t xml:space="preserve">488 </t>
    </r>
    <r>
      <rPr>
        <sz val="12"/>
        <color rgb="FF800000"/>
        <rFont val="Times New Roman CYR1"/>
        <charset val="204"/>
      </rPr>
      <t>002</t>
    </r>
    <r>
      <rPr>
        <sz val="12"/>
        <color rgb="FF000080"/>
        <rFont val="Times New Roman CYR1"/>
        <charset val="204"/>
      </rPr>
      <t xml:space="preserve"> ххх-х</t>
    </r>
  </si>
  <si>
    <t>възстановени трансфери за ЦБ (-)</t>
  </si>
  <si>
    <t>Предоставени субсидии от държавния бюджет за БАН и държавните висши училища (нето)</t>
  </si>
  <si>
    <t>предоставени трансфери от ДБ за държавните висши училища</t>
  </si>
  <si>
    <t>предоставени трансфери от ДБ за БАН</t>
  </si>
  <si>
    <t>получени от държавните висши училища  трансфери от ДБ (+)</t>
  </si>
  <si>
    <t>получени от БАН трансфери от ДБ (+)</t>
  </si>
  <si>
    <t>Трансфери между ЦБ и сметки за средствата от ЕС (нето)</t>
  </si>
  <si>
    <t xml:space="preserve"> - получени трансфери (+)</t>
  </si>
  <si>
    <t xml:space="preserve"> - предоставени трансфери (-)</t>
  </si>
  <si>
    <t>Трансфери между бюджети (нето)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</si>
  <si>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</si>
  <si>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</si>
  <si>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 МТСП по програми за осигуряване на заетост (+/-)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</si>
  <si>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</si>
  <si>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</si>
  <si>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- получени трансфери (+/-)</t>
  </si>
  <si>
    <t>- предоставени трансфери (+/-)</t>
  </si>
  <si>
    <t>Трансфери между сметки за средствата от ЕС (нето)</t>
  </si>
  <si>
    <t>- предоставени трансфери (-)</t>
  </si>
  <si>
    <t>Трансфери от/за държавни предприятия и други лица, включени в КФП</t>
  </si>
  <si>
    <t>- получени трансфери (+)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</si>
  <si>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</si>
  <si>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</si>
  <si>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color rgb="FF000000"/>
        <rFont val="Times New Roman CYR1"/>
        <charset val="204"/>
      </rPr>
      <t>СЕБРА</t>
    </r>
    <r>
      <rPr>
        <sz val="12"/>
        <color rgb="FF000000"/>
        <rFont val="Times New Roman CYR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</si>
  <si>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color rgb="FF000000"/>
        <rFont val="Times New Roman CYR1"/>
        <charset val="204"/>
      </rPr>
      <t>СЕБРА</t>
    </r>
    <r>
      <rPr>
        <sz val="12"/>
        <color rgb="FF000000"/>
        <rFont val="Times New Roman CYR"/>
        <charset val="204"/>
      </rPr>
      <t xml:space="preserve">  (+)</t>
    </r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</si>
  <si>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</si>
  <si>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</si>
  <si>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</si>
  <si>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>Трансфери за поети осигурителни вноски и данъци</t>
  </si>
  <si>
    <t>Трансфери за поети данъци върху доходите на физически лица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</si>
  <si>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</si>
  <si>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</si>
  <si>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Трансфери за поети осигурителни вноски за ДЗПО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</si>
  <si>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</si>
  <si>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</si>
  <si>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III. ВСИЧКО ТРАНСФЕРИ</t>
  </si>
  <si>
    <t>ІV. ВР.БЕЗЛ.ЗАЕМИ</t>
  </si>
  <si>
    <t xml:space="preserve"> 04 ¦</t>
  </si>
  <si>
    <t>Получени/предоставени временни безлихвени заеми от/за ЦБ (нето)</t>
  </si>
  <si>
    <t>Временни безлихвени заеми между бюджети (нето)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</si>
  <si>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</si>
  <si>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</si>
  <si>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Временни безлихвени заеми от/за държавни предприятия и други сметки, включени в КФП</t>
  </si>
  <si>
    <t>Временни безлихвени заеми от/за сметки за чужди средства (нето)</t>
  </si>
  <si>
    <t>Временни безлихвени заеми от/за държавни предприятия, включени в КФП (нето)</t>
  </si>
  <si>
    <t>IV. ВСИЧКО ВРЕМЕННИ БЕЗЛИХВЕНИ ЗАЕМИ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</si>
  <si>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</si>
  <si>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</si>
  <si>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</si>
  <si>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</si>
  <si>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       VI. ОПЕРАЦИИ С ФИНАНСОВИ АКТИВИ И ПАСИВИ (финансиране на бюдж. салдо)</t>
  </si>
  <si>
    <t xml:space="preserve"> 0 6 ¦</t>
  </si>
  <si>
    <t>Придобиване на дялове, акции и съучастия (нето)</t>
  </si>
  <si>
    <r>
      <t xml:space="preserve">придобиване на </t>
    </r>
    <r>
      <rPr>
        <b/>
        <i/>
        <sz val="12"/>
        <color rgb="FF000000"/>
        <rFont val="Times New Roman CYR"/>
        <charset val="204"/>
      </rPr>
      <t>дялове и акции</t>
    </r>
    <r>
      <rPr>
        <sz val="12"/>
        <color rgb="FF000000"/>
        <rFont val="Times New Roman CYR"/>
        <charset val="204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</si>
  <si>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color rgb="FF000000"/>
        <rFont val="Times New Roman CYR"/>
        <charset val="204"/>
      </rPr>
      <t>съвместни</t>
    </r>
    <r>
      <rPr>
        <sz val="12"/>
        <color rgb="FF000000"/>
        <rFont val="Times New Roman CYR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</si>
  <si>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color rgb="FF000000"/>
        <rFont val="Times New Roman CYR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</si>
  <si>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</si>
  <si>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color rgb="FF000000"/>
        <rFont val="Times New Roman CYR"/>
        <charset val="204"/>
      </rPr>
      <t xml:space="preserve"> средства по лихвени заеми (-)</t>
    </r>
  </si>
  <si>
    <r>
      <t>възстановени</t>
    </r>
    <r>
      <rPr>
        <sz val="12"/>
        <color rgb="FF000000"/>
        <rFont val="Times New Roman CYR"/>
        <charset val="204"/>
      </rPr>
      <t xml:space="preserve"> главници по предоставени лихвени заеми (+)</t>
    </r>
  </si>
  <si>
    <t>Предоставена възмездна финансова помощ (нето)</t>
  </si>
  <si>
    <r>
      <t>предоставени</t>
    </r>
    <r>
      <rPr>
        <sz val="12"/>
        <color rgb="FF000000"/>
        <rFont val="Times New Roman CYR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</si>
  <si>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color rgb="FF000000"/>
        <rFont val="Times New Roman CYR"/>
        <charset val="204"/>
      </rPr>
      <t xml:space="preserve"> суми по възмездна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</si>
  <si>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</si>
  <si>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color rgb="FF000000"/>
        <rFont val="Times New Roman CYR"/>
        <charset val="204"/>
      </rPr>
      <t xml:space="preserve"> по </t>
    </r>
    <r>
      <rPr>
        <b/>
        <i/>
        <sz val="12"/>
        <color rgb="FF000000"/>
        <rFont val="Times New Roman CYR"/>
        <charset val="204"/>
      </rPr>
      <t>активирани гаранции</t>
    </r>
    <r>
      <rPr>
        <sz val="12"/>
        <color rgb="FF000000"/>
        <rFont val="Times New Roman CYR"/>
        <charset val="204"/>
      </rPr>
      <t xml:space="preserve"> по заеми от  </t>
    </r>
    <r>
      <rPr>
        <b/>
        <i/>
        <sz val="12"/>
        <color rgb="FF000000"/>
        <rFont val="Times New Roman CYR"/>
        <charset val="204"/>
      </rPr>
      <t>банки в страната</t>
    </r>
  </si>
  <si>
    <r>
      <t>Погашения</t>
    </r>
    <r>
      <rPr>
        <sz val="12"/>
        <color rgb="FF000000"/>
        <rFont val="Times New Roman CYR"/>
        <charset val="204"/>
      </rPr>
      <t xml:space="preserve"> по </t>
    </r>
    <r>
      <rPr>
        <b/>
        <i/>
        <sz val="12"/>
        <color rgb="FF000000"/>
        <rFont val="Times New Roman CYR"/>
        <charset val="204"/>
      </rPr>
      <t>активирани гаранции</t>
    </r>
    <r>
      <rPr>
        <sz val="12"/>
        <color rgb="FF000000"/>
        <rFont val="Times New Roman CYR"/>
        <charset val="204"/>
      </rPr>
      <t xml:space="preserve"> по заеми от </t>
    </r>
    <r>
      <rPr>
        <b/>
        <i/>
        <sz val="12"/>
        <color rgb="FF000000"/>
        <rFont val="Times New Roman CYR"/>
        <charset val="204"/>
      </rPr>
      <t>международни организации и институции</t>
    </r>
  </si>
  <si>
    <r>
      <t>Погашения</t>
    </r>
    <r>
      <rPr>
        <sz val="12"/>
        <color rgb="FF000000"/>
        <rFont val="Times New Roman CYR"/>
        <charset val="204"/>
      </rPr>
      <t xml:space="preserve"> по </t>
    </r>
    <r>
      <rPr>
        <b/>
        <i/>
        <sz val="12"/>
        <color rgb="FF000000"/>
        <rFont val="Times New Roman CYR"/>
        <charset val="204"/>
      </rPr>
      <t>активирани гаранции</t>
    </r>
    <r>
      <rPr>
        <sz val="12"/>
        <color rgb="FF000000"/>
        <rFont val="Times New Roman CYR"/>
        <charset val="204"/>
      </rPr>
      <t xml:space="preserve"> по заеми от </t>
    </r>
    <r>
      <rPr>
        <b/>
        <i/>
        <sz val="12"/>
        <color rgb="FF000000"/>
        <rFont val="Times New Roman CYR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</si>
  <si>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color rgb="FF000000"/>
        <rFont val="Times New Roman CYR"/>
        <charset val="204"/>
      </rPr>
      <t xml:space="preserve"> по активирани гаранции и поръчителства (+)</t>
    </r>
  </si>
  <si>
    <r>
      <t>вноски</t>
    </r>
    <r>
      <rPr>
        <sz val="12"/>
        <color rgb="FF000000"/>
        <rFont val="Times New Roman CYR"/>
        <charset val="204"/>
      </rPr>
      <t xml:space="preserve"> от предприятия по </t>
    </r>
    <r>
      <rPr>
        <b/>
        <i/>
        <sz val="12"/>
        <color rgb="FF000000"/>
        <rFont val="Times New Roman CYR"/>
        <charset val="204"/>
      </rPr>
      <t>преоформен държавен дълг</t>
    </r>
    <r>
      <rPr>
        <sz val="12"/>
        <color rgb="FF000000"/>
        <rFont val="Times New Roman CYR"/>
        <charset val="204"/>
      </rPr>
      <t xml:space="preserve"> (+)</t>
    </r>
  </si>
  <si>
    <r>
      <t xml:space="preserve">получени суми от </t>
    </r>
    <r>
      <rPr>
        <b/>
        <i/>
        <sz val="12"/>
        <color rgb="FF000000"/>
        <rFont val="Times New Roman CYR"/>
        <charset val="204"/>
      </rPr>
      <t>банки в несъстоятелност</t>
    </r>
    <r>
      <rPr>
        <sz val="12"/>
        <color rgb="FF000000"/>
        <rFont val="Times New Roman CYR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</si>
  <si>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</si>
  <si>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color rgb="FF000000"/>
        <rFont val="Times New Roman CYR1"/>
        <charset val="204"/>
      </rPr>
      <t xml:space="preserve"> заеми на крайни бенефициенти (-)</t>
    </r>
  </si>
  <si>
    <r>
      <t>възстановени</t>
    </r>
    <r>
      <rPr>
        <sz val="12"/>
        <color rgb="FF000000"/>
        <rFont val="Times New Roman CYR1"/>
        <charset val="204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</si>
  <si>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rgb="FF663300"/>
        <rFont val="Times New Roman CYR"/>
        <charset val="204"/>
      </rPr>
      <t>нето</t>
    </r>
    <r>
      <rPr>
        <b/>
        <sz val="12"/>
        <color rgb="FF663300"/>
        <rFont val="Times New Roman CYR"/>
        <charset val="204"/>
      </rPr>
      <t xml:space="preserve"> (+/-)</t>
    </r>
  </si>
  <si>
    <r>
      <t xml:space="preserve">получени </t>
    </r>
    <r>
      <rPr>
        <b/>
        <i/>
        <sz val="12"/>
        <color rgb="FF000000"/>
        <rFont val="Times New Roman CYR"/>
        <charset val="204"/>
      </rPr>
      <t>краткосрочни</t>
    </r>
    <r>
      <rPr>
        <sz val="12"/>
        <color rgb="FF000000"/>
        <rFont val="Times New Roman CYR"/>
        <charset val="204"/>
      </rPr>
      <t xml:space="preserve"> заеми от</t>
    </r>
    <r>
      <rPr>
        <i/>
        <sz val="12"/>
        <color rgb="FF000000"/>
        <rFont val="Times New Roman Cyr1"/>
        <charset val="204"/>
      </rPr>
      <t xml:space="preserve"> </t>
    </r>
    <r>
      <rPr>
        <b/>
        <i/>
        <sz val="12"/>
        <color rgb="FF000000"/>
        <rFont val="Times New Roman CYR"/>
        <charset val="204"/>
      </rPr>
      <t xml:space="preserve">други държави </t>
    </r>
    <r>
      <rPr>
        <i/>
        <sz val="12"/>
        <color rgb="FF000000"/>
        <rFont val="Times New Roman Cyr1"/>
        <charset val="204"/>
      </rPr>
      <t>(+)</t>
    </r>
  </si>
  <si>
    <r>
      <t xml:space="preserve">получени </t>
    </r>
    <r>
      <rPr>
        <b/>
        <i/>
        <sz val="12"/>
        <color rgb="FF000000"/>
        <rFont val="Times New Roman CYR"/>
        <charset val="204"/>
      </rPr>
      <t>дългосрочни</t>
    </r>
    <r>
      <rPr>
        <sz val="12"/>
        <color rgb="FF000000"/>
        <rFont val="Times New Roman CYR"/>
        <charset val="204"/>
      </rPr>
      <t xml:space="preserve"> заеми от</t>
    </r>
    <r>
      <rPr>
        <i/>
        <sz val="12"/>
        <color rgb="FF000000"/>
        <rFont val="Times New Roman Cyr1"/>
        <charset val="204"/>
      </rPr>
      <t xml:space="preserve"> </t>
    </r>
    <r>
      <rPr>
        <b/>
        <i/>
        <sz val="12"/>
        <color rgb="FF000000"/>
        <rFont val="Times New Roman CYR"/>
        <charset val="204"/>
      </rPr>
      <t xml:space="preserve">други държави </t>
    </r>
    <r>
      <rPr>
        <i/>
        <sz val="12"/>
        <color rgb="FF000000"/>
        <rFont val="Times New Roman Cyr1"/>
        <charset val="204"/>
      </rPr>
      <t>(+)</t>
    </r>
  </si>
  <si>
    <r>
      <t xml:space="preserve">погашения по </t>
    </r>
    <r>
      <rPr>
        <b/>
        <i/>
        <sz val="12"/>
        <color rgb="FF000000"/>
        <rFont val="Times New Roman CYR"/>
        <charset val="204"/>
      </rPr>
      <t>краткосрочни</t>
    </r>
    <r>
      <rPr>
        <sz val="12"/>
        <color rgb="FF000000"/>
        <rFont val="Times New Roman CYR"/>
        <charset val="204"/>
      </rPr>
      <t xml:space="preserve"> заеми от </t>
    </r>
    <r>
      <rPr>
        <b/>
        <i/>
        <sz val="12"/>
        <color rgb="FF000000"/>
        <rFont val="Times New Roman CYR"/>
        <charset val="204"/>
      </rPr>
      <t xml:space="preserve">други държави </t>
    </r>
    <r>
      <rPr>
        <i/>
        <sz val="12"/>
        <color rgb="FF000000"/>
        <rFont val="Times New Roman Cyr1"/>
        <charset val="204"/>
      </rPr>
      <t>(-)</t>
    </r>
  </si>
  <si>
    <r>
      <t xml:space="preserve">погашения по </t>
    </r>
    <r>
      <rPr>
        <b/>
        <i/>
        <sz val="12"/>
        <color rgb="FF000000"/>
        <rFont val="Times New Roman CYR"/>
        <charset val="204"/>
      </rPr>
      <t xml:space="preserve">дългосрочни </t>
    </r>
    <r>
      <rPr>
        <sz val="12"/>
        <color rgb="FF000000"/>
        <rFont val="Times New Roman CYR"/>
        <charset val="204"/>
      </rPr>
      <t xml:space="preserve">заеми от </t>
    </r>
    <r>
      <rPr>
        <b/>
        <i/>
        <sz val="12"/>
        <color rgb="FF000000"/>
        <rFont val="Times New Roman CYR"/>
        <charset val="204"/>
      </rPr>
      <t xml:space="preserve">други държави </t>
    </r>
    <r>
      <rPr>
        <i/>
        <sz val="12"/>
        <color rgb="FF000000"/>
        <rFont val="Times New Roman Cyr1"/>
        <charset val="204"/>
      </rPr>
      <t>(-)</t>
    </r>
  </si>
  <si>
    <r>
      <t xml:space="preserve">получени </t>
    </r>
    <r>
      <rPr>
        <b/>
        <i/>
        <sz val="12"/>
        <color rgb="FF000000"/>
        <rFont val="Times New Roman CYR"/>
        <charset val="204"/>
      </rPr>
      <t>краткосрочни</t>
    </r>
    <r>
      <rPr>
        <sz val="12"/>
        <color rgb="FF000000"/>
        <rFont val="Times New Roman CYR"/>
        <charset val="204"/>
      </rPr>
      <t xml:space="preserve"> заеми от</t>
    </r>
    <r>
      <rPr>
        <i/>
        <sz val="12"/>
        <color rgb="FF000000"/>
        <rFont val="Times New Roman Cyr1"/>
        <charset val="204"/>
      </rPr>
      <t xml:space="preserve"> </t>
    </r>
    <r>
      <rPr>
        <b/>
        <i/>
        <sz val="12"/>
        <color rgb="FF000000"/>
        <rFont val="Times New Roman CYR"/>
        <charset val="204"/>
      </rPr>
      <t xml:space="preserve">международни организации </t>
    </r>
    <r>
      <rPr>
        <i/>
        <sz val="12"/>
        <color rgb="FF000000"/>
        <rFont val="Times New Roman Cyr1"/>
        <charset val="204"/>
      </rPr>
      <t>(+)</t>
    </r>
  </si>
  <si>
    <r>
      <t xml:space="preserve">получени </t>
    </r>
    <r>
      <rPr>
        <b/>
        <i/>
        <sz val="12"/>
        <color rgb="FF000000"/>
        <rFont val="Times New Roman CYR"/>
        <charset val="204"/>
      </rPr>
      <t>дългосрочни</t>
    </r>
    <r>
      <rPr>
        <sz val="12"/>
        <color rgb="FF000000"/>
        <rFont val="Times New Roman CYR"/>
        <charset val="204"/>
      </rPr>
      <t xml:space="preserve"> заеми от</t>
    </r>
    <r>
      <rPr>
        <i/>
        <sz val="12"/>
        <color rgb="FF000000"/>
        <rFont val="Times New Roman Cyr1"/>
        <charset val="204"/>
      </rPr>
      <t xml:space="preserve"> </t>
    </r>
    <r>
      <rPr>
        <b/>
        <i/>
        <sz val="12"/>
        <color rgb="FF000000"/>
        <rFont val="Times New Roman CYR"/>
        <charset val="204"/>
      </rPr>
      <t xml:space="preserve">международни организации </t>
    </r>
    <r>
      <rPr>
        <i/>
        <sz val="12"/>
        <color rgb="FF000000"/>
        <rFont val="Times New Roman Cyr1"/>
        <charset val="204"/>
      </rPr>
      <t>(+)</t>
    </r>
  </si>
  <si>
    <r>
      <t xml:space="preserve">погашения по </t>
    </r>
    <r>
      <rPr>
        <b/>
        <i/>
        <sz val="12"/>
        <color rgb="FF000000"/>
        <rFont val="Times New Roman CYR"/>
        <charset val="204"/>
      </rPr>
      <t>краткосрочни</t>
    </r>
    <r>
      <rPr>
        <sz val="12"/>
        <color rgb="FF000000"/>
        <rFont val="Times New Roman CYR"/>
        <charset val="204"/>
      </rPr>
      <t xml:space="preserve"> заеми от </t>
    </r>
    <r>
      <rPr>
        <b/>
        <i/>
        <sz val="12"/>
        <color rgb="FF000000"/>
        <rFont val="Times New Roman CYR"/>
        <charset val="204"/>
      </rPr>
      <t xml:space="preserve">международни организации </t>
    </r>
    <r>
      <rPr>
        <i/>
        <sz val="12"/>
        <color rgb="FF000000"/>
        <rFont val="Times New Roman Cyr1"/>
        <charset val="204"/>
      </rPr>
      <t>(-)</t>
    </r>
  </si>
  <si>
    <r>
      <t xml:space="preserve">погашения по </t>
    </r>
    <r>
      <rPr>
        <b/>
        <i/>
        <sz val="12"/>
        <color rgb="FF000000"/>
        <rFont val="Times New Roman CYR"/>
        <charset val="204"/>
      </rPr>
      <t>дългосрочни</t>
    </r>
    <r>
      <rPr>
        <sz val="12"/>
        <color rgb="FF000000"/>
        <rFont val="Times New Roman CYR"/>
        <charset val="204"/>
      </rPr>
      <t xml:space="preserve">заеми от </t>
    </r>
    <r>
      <rPr>
        <b/>
        <i/>
        <sz val="12"/>
        <color rgb="FF000000"/>
        <rFont val="Times New Roman CYR"/>
        <charset val="204"/>
      </rPr>
      <t xml:space="preserve">международни организации </t>
    </r>
    <r>
      <rPr>
        <i/>
        <sz val="12"/>
        <color rgb="FF000000"/>
        <rFont val="Times New Roman Cyr1"/>
        <charset val="204"/>
      </rPr>
      <t>(-)</t>
    </r>
  </si>
  <si>
    <r>
      <t xml:space="preserve">получени </t>
    </r>
    <r>
      <rPr>
        <i/>
        <sz val="12"/>
        <color rgb="FF000000"/>
        <rFont val="Times New Roman Cyr1"/>
        <charset val="204"/>
      </rPr>
      <t>краткосрочни</t>
    </r>
    <r>
      <rPr>
        <sz val="12"/>
        <color rgb="FF000000"/>
        <rFont val="Times New Roman CYR1"/>
        <charset val="204"/>
      </rPr>
      <t xml:space="preserve"> заеми от</t>
    </r>
    <r>
      <rPr>
        <i/>
        <sz val="12"/>
        <color rgb="FF000000"/>
        <rFont val="Times New Roman Cyr1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</si>
  <si>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color rgb="FF000000"/>
        <rFont val="Times New Roman Cyr1"/>
        <charset val="204"/>
      </rPr>
      <t>дългосрочни</t>
    </r>
    <r>
      <rPr>
        <sz val="12"/>
        <color rgb="FF000000"/>
        <rFont val="Times New Roman CYR1"/>
        <charset val="204"/>
      </rPr>
      <t xml:space="preserve"> заеми от</t>
    </r>
    <r>
      <rPr>
        <i/>
        <sz val="12"/>
        <color rgb="FF000000"/>
        <rFont val="Times New Roman Cyr1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</si>
  <si>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color rgb="FF000000"/>
        <rFont val="Times New Roman Cyr1"/>
        <charset val="204"/>
      </rPr>
      <t>краткосрочни</t>
    </r>
    <r>
      <rPr>
        <sz val="12"/>
        <color rgb="FF000000"/>
        <rFont val="Times New Roman CYR1"/>
        <charset val="204"/>
      </rPr>
      <t xml:space="preserve"> заеми от </t>
    </r>
    <r>
      <rPr>
        <i/>
        <sz val="12"/>
        <color rgb="FF000000"/>
        <rFont val="Times New Roman Cyr1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</si>
  <si>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color rgb="FF000000"/>
        <rFont val="Times New Roman Cyr1"/>
        <charset val="204"/>
      </rPr>
      <t>дългосрочни</t>
    </r>
    <r>
      <rPr>
        <sz val="12"/>
        <color rgb="FF000000"/>
        <rFont val="Times New Roman CYR1"/>
        <charset val="204"/>
      </rPr>
      <t xml:space="preserve"> заеми от </t>
    </r>
    <r>
      <rPr>
        <i/>
        <sz val="12"/>
        <color rgb="FF000000"/>
        <rFont val="Times New Roman Cyr1"/>
        <charset val="204"/>
      </rPr>
      <t>банки и финансови институции от чужбина (-)</t>
    </r>
  </si>
  <si>
    <r>
      <t>клирингови разчети - п</t>
    </r>
    <r>
      <rPr>
        <b/>
        <i/>
        <sz val="12"/>
        <color rgb="FF000000"/>
        <rFont val="Times New Roman CYR"/>
        <charset val="204"/>
      </rPr>
      <t>асивни и активни салда</t>
    </r>
    <r>
      <rPr>
        <sz val="12"/>
        <color rgb="FF000000"/>
        <rFont val="Times New Roman CYR"/>
        <charset val="204"/>
      </rPr>
      <t xml:space="preserve"> (-/+)</t>
    </r>
  </si>
  <si>
    <r>
      <t>друго финансиране</t>
    </r>
    <r>
      <rPr>
        <sz val="12"/>
        <color rgb="FF000000"/>
        <rFont val="Times New Roman CYR"/>
        <charset val="204"/>
      </rPr>
      <t xml:space="preserve"> от чужбина (+)</t>
    </r>
  </si>
  <si>
    <r>
      <t>други погашения и плащания</t>
    </r>
    <r>
      <rPr>
        <sz val="12"/>
        <color rgb="FF000000"/>
        <rFont val="Times New Roman CYR"/>
        <charset val="204"/>
      </rPr>
      <t xml:space="preserve"> по финансиране от чужбина (-)</t>
    </r>
  </si>
  <si>
    <t>Държавни (общински) ценни книжа емитирани на международните капиталови пазари</t>
  </si>
  <si>
    <r>
      <t>краткосрочни</t>
    </r>
    <r>
      <rPr>
        <sz val="12"/>
        <color rgb="FF000000"/>
        <rFont val="Times New Roman CYR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</si>
  <si>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color rgb="FF000000"/>
        <rFont val="Times New Roman CYR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</si>
  <si>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color rgb="FF000000"/>
        <rFont val="Times New Roman CYR"/>
        <charset val="204"/>
      </rPr>
      <t>по</t>
    </r>
    <r>
      <rPr>
        <b/>
        <i/>
        <sz val="12"/>
        <color rgb="FF000000"/>
        <rFont val="Times New Roman CYR"/>
        <charset val="204"/>
      </rPr>
      <t xml:space="preserve">  краткосрочни </t>
    </r>
    <r>
      <rPr>
        <sz val="12"/>
        <color rgb="FF000000"/>
        <rFont val="Times New Roman CYR"/>
        <charset val="204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</si>
  <si>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color rgb="FF000000"/>
        <rFont val="Times New Roman CYR"/>
        <charset val="204"/>
      </rPr>
      <t>по</t>
    </r>
    <r>
      <rPr>
        <b/>
        <i/>
        <sz val="12"/>
        <color rgb="FF000000"/>
        <rFont val="Times New Roman CYR"/>
        <charset val="204"/>
      </rPr>
      <t xml:space="preserve"> дългосрочни</t>
    </r>
    <r>
      <rPr>
        <sz val="12"/>
        <color rgb="FF000000"/>
        <rFont val="Times New Roman CYR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</si>
  <si>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</si>
  <si>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rgb="FF663300"/>
        <rFont val="Times New Roman CYR"/>
        <charset val="204"/>
      </rPr>
      <t xml:space="preserve">нето </t>
    </r>
    <r>
      <rPr>
        <b/>
        <sz val="12"/>
        <color rgb="FF663300"/>
        <rFont val="Times New Roman CYR"/>
        <charset val="204"/>
      </rPr>
      <t>(</t>
    </r>
    <r>
      <rPr>
        <b/>
        <i/>
        <sz val="12"/>
        <color rgb="FF663300"/>
        <rFont val="Times New Roman CYR"/>
        <charset val="204"/>
      </rPr>
      <t>+</t>
    </r>
    <r>
      <rPr>
        <b/>
        <sz val="12"/>
        <color rgb="FF663300"/>
        <rFont val="Times New Roman CYR"/>
        <charset val="204"/>
      </rPr>
      <t>/</t>
    </r>
    <r>
      <rPr>
        <b/>
        <i/>
        <sz val="12"/>
        <color rgb="FF663300"/>
        <rFont val="Times New Roman CYR"/>
        <charset val="204"/>
      </rPr>
      <t>-</t>
    </r>
    <r>
      <rPr>
        <b/>
        <sz val="12"/>
        <color rgb="FF663300"/>
        <rFont val="Times New Roman CYR"/>
        <charset val="204"/>
      </rPr>
      <t>)</t>
    </r>
  </si>
  <si>
    <r>
      <t>получени краткосрочни заеми</t>
    </r>
    <r>
      <rPr>
        <sz val="12"/>
        <color rgb="FF000000"/>
        <rFont val="Times New Roman CYR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</si>
  <si>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color rgb="FF000000"/>
        <rFont val="Times New Roman CYR"/>
        <charset val="204"/>
      </rPr>
      <t>от банки в страната (+)</t>
    </r>
  </si>
  <si>
    <r>
      <t xml:space="preserve">погашения </t>
    </r>
    <r>
      <rPr>
        <sz val="12"/>
        <color rgb="FF000000"/>
        <rFont val="Times New Roman CYR"/>
        <charset val="204"/>
      </rPr>
      <t>по</t>
    </r>
    <r>
      <rPr>
        <b/>
        <i/>
        <sz val="12"/>
        <color rgb="FF000000"/>
        <rFont val="Times New Roman CYR"/>
        <charset val="204"/>
      </rPr>
      <t xml:space="preserve"> краткосрочни заеми</t>
    </r>
    <r>
      <rPr>
        <sz val="12"/>
        <color rgb="FF000000"/>
        <rFont val="Times New Roman CYR"/>
        <charset val="204"/>
      </rPr>
      <t xml:space="preserve"> от банки в страната (-)</t>
    </r>
  </si>
  <si>
    <r>
      <t xml:space="preserve">погашения </t>
    </r>
    <r>
      <rPr>
        <sz val="12"/>
        <color rgb="FF000000"/>
        <rFont val="Times New Roman CYR"/>
        <charset val="204"/>
      </rPr>
      <t>по</t>
    </r>
    <r>
      <rPr>
        <b/>
        <i/>
        <sz val="12"/>
        <color rgb="FF000000"/>
        <rFont val="Times New Roman CYR"/>
        <charset val="204"/>
      </rPr>
      <t xml:space="preserve"> дългосрочни заеми </t>
    </r>
    <r>
      <rPr>
        <sz val="12"/>
        <color rgb="FF000000"/>
        <rFont val="Times New Roman CYR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</si>
  <si>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</si>
  <si>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</si>
  <si>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</si>
  <si>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</si>
  <si>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</si>
  <si>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color rgb="FF000000"/>
        <rFont val="Times New Roman CYR"/>
        <charset val="204"/>
      </rPr>
      <t>краткосрочни</t>
    </r>
    <r>
      <rPr>
        <sz val="12"/>
        <color rgb="FF000000"/>
        <rFont val="Times New Roman CYR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</si>
  <si>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color rgb="FF000000"/>
        <rFont val="Times New Roman CYR"/>
        <charset val="204"/>
      </rPr>
      <t>дългосрочни</t>
    </r>
    <r>
      <rPr>
        <sz val="12"/>
        <color rgb="FF000000"/>
        <rFont val="Times New Roman CYR"/>
        <charset val="204"/>
      </rPr>
      <t xml:space="preserve"> държавни (общински) ценни книжа (+)</t>
    </r>
  </si>
  <si>
    <r>
      <t>целеви</t>
    </r>
    <r>
      <rPr>
        <sz val="12"/>
        <color rgb="FF000000"/>
        <rFont val="Times New Roman CYR"/>
        <charset val="204"/>
      </rPr>
      <t xml:space="preserve"> емисии на </t>
    </r>
    <r>
      <rPr>
        <b/>
        <i/>
        <sz val="12"/>
        <color rgb="FF000000"/>
        <rFont val="Times New Roman CYR"/>
        <charset val="204"/>
      </rPr>
      <t>дългосрочни</t>
    </r>
    <r>
      <rPr>
        <sz val="12"/>
        <color rgb="FF000000"/>
        <rFont val="Times New Roman CYR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</si>
  <si>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</si>
  <si>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color rgb="FF000000"/>
        <rFont val="Times New Roman CYR"/>
        <charset val="204"/>
      </rPr>
      <t>краткосрочни</t>
    </r>
    <r>
      <rPr>
        <sz val="12"/>
        <color rgb="FF000000"/>
        <rFont val="Times New Roman CYR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</si>
  <si>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color rgb="FF000000"/>
        <rFont val="Times New Roman CYR"/>
        <charset val="204"/>
      </rPr>
      <t>дългосрочни</t>
    </r>
    <r>
      <rPr>
        <sz val="12"/>
        <color rgb="FF000000"/>
        <rFont val="Times New Roman CYR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</si>
  <si>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color rgb="FF000000"/>
        <rFont val="Times New Roman CYR"/>
        <charset val="204"/>
      </rPr>
      <t>целеви емисии на дългосрочни</t>
    </r>
    <r>
      <rPr>
        <sz val="12"/>
        <color rgb="FF000000"/>
        <rFont val="Times New Roman CYR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</si>
  <si>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color rgb="FF000000"/>
        <rFont val="Times New Roman CYR"/>
        <charset val="204"/>
      </rPr>
      <t>ДЦК</t>
    </r>
    <r>
      <rPr>
        <sz val="12"/>
        <color rgb="FF000000"/>
        <rFont val="Times New Roman CYR"/>
        <charset val="204"/>
      </rPr>
      <t xml:space="preserve">, емитирани </t>
    </r>
    <r>
      <rPr>
        <b/>
        <i/>
        <sz val="12"/>
        <color rgb="FF000000"/>
        <rFont val="Times New Roman CYR"/>
        <charset val="204"/>
      </rPr>
      <t xml:space="preserve">за структурната реформа </t>
    </r>
    <r>
      <rPr>
        <i/>
        <sz val="12"/>
        <color rgb="FF000000"/>
        <rFont val="Times New Roman Cyr1"/>
        <charset val="204"/>
      </rPr>
      <t>(-)</t>
    </r>
  </si>
  <si>
    <t>Разчети между първостепенни разпоредители  за централизация на средства и плащания в СЕБРА</t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</si>
  <si>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</si>
  <si>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</si>
  <si>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за сметка на други бюджети, сметки и фондове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</si>
  <si>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</si>
  <si>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</si>
  <si>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</si>
  <si>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</si>
  <si>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</si>
  <si>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</si>
  <si>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Суми по разчети за поети осигурителни вноски и данъци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</si>
  <si>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</si>
  <si>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</si>
  <si>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суми по разчети м/у бюджети, сметки и фондове за поети осигурителни вноски и данъци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</si>
  <si>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</si>
  <si>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rgb="FF663300"/>
        <rFont val="Times New Roman CYR"/>
        <charset val="204"/>
      </rPr>
      <t>нето</t>
    </r>
    <r>
      <rPr>
        <b/>
        <sz val="12"/>
        <color rgb="FF663300"/>
        <rFont val="Times New Roman CYR"/>
        <charset val="204"/>
      </rPr>
      <t xml:space="preserve">  </t>
    </r>
    <r>
      <rPr>
        <sz val="12"/>
        <color rgb="FF663300"/>
        <rFont val="Times New Roman CYR"/>
        <charset val="204"/>
      </rPr>
      <t>(</t>
    </r>
    <r>
      <rPr>
        <b/>
        <sz val="12"/>
        <color rgb="FF663300"/>
        <rFont val="Times New Roman CYR"/>
        <charset val="204"/>
      </rPr>
      <t>+/-</t>
    </r>
    <r>
      <rPr>
        <sz val="12"/>
        <color rgb="FF663300"/>
        <rFont val="Times New Roman CYR"/>
        <charset val="204"/>
      </rPr>
      <t>)</t>
    </r>
  </si>
  <si>
    <r>
      <t>покупка</t>
    </r>
    <r>
      <rPr>
        <sz val="12"/>
        <color rgb="FF000000"/>
        <rFont val="Times New Roman CYR"/>
        <charset val="204"/>
      </rPr>
      <t xml:space="preserve"> на държавни (общински) ценни книжа </t>
    </r>
    <r>
      <rPr>
        <b/>
        <i/>
        <sz val="12"/>
        <color rgb="FF000000"/>
        <rFont val="Times New Roman CYR"/>
        <charset val="204"/>
      </rPr>
      <t>на първичния пазар</t>
    </r>
    <r>
      <rPr>
        <sz val="12"/>
        <color rgb="FF000000"/>
        <rFont val="Times New Roman CYR"/>
        <charset val="204"/>
      </rPr>
      <t xml:space="preserve"> (-)</t>
    </r>
  </si>
  <si>
    <r>
      <t>покупка</t>
    </r>
    <r>
      <rPr>
        <sz val="12"/>
        <color rgb="FF000000"/>
        <rFont val="Times New Roman CYR"/>
        <charset val="204"/>
      </rPr>
      <t xml:space="preserve"> на държавни (общински) ценни книжа </t>
    </r>
    <r>
      <rPr>
        <b/>
        <i/>
        <sz val="12"/>
        <color rgb="FF000000"/>
        <rFont val="Times New Roman CYR"/>
        <charset val="204"/>
      </rPr>
      <t>на вторичния пазар</t>
    </r>
    <r>
      <rPr>
        <sz val="12"/>
        <color rgb="FF000000"/>
        <rFont val="Times New Roman CYR"/>
        <charset val="204"/>
      </rPr>
      <t xml:space="preserve"> (-)</t>
    </r>
  </si>
  <si>
    <r>
      <t>продажба</t>
    </r>
    <r>
      <rPr>
        <sz val="12"/>
        <color rgb="FF000000"/>
        <rFont val="Times New Roman CYR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</si>
  <si>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color rgb="FF000000"/>
        <rFont val="Times New Roman CYR"/>
        <charset val="204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</si>
  <si>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rgb="FF663300"/>
        <rFont val="Times New Roman CYR"/>
        <charset val="204"/>
      </rPr>
      <t xml:space="preserve">нето </t>
    </r>
    <r>
      <rPr>
        <sz val="12"/>
        <color rgb="FF663300"/>
        <rFont val="Times New Roman CYR"/>
        <charset val="204"/>
      </rPr>
      <t>(</t>
    </r>
    <r>
      <rPr>
        <b/>
        <i/>
        <sz val="12"/>
        <color rgb="FF663300"/>
        <rFont val="Times New Roman CYR"/>
        <charset val="204"/>
      </rPr>
      <t>+</t>
    </r>
    <r>
      <rPr>
        <sz val="12"/>
        <color rgb="FF663300"/>
        <rFont val="Times New Roman CYR"/>
        <charset val="204"/>
      </rPr>
      <t>/</t>
    </r>
    <r>
      <rPr>
        <b/>
        <i/>
        <sz val="12"/>
        <color rgb="FF663300"/>
        <rFont val="Times New Roman CYR"/>
        <charset val="204"/>
      </rPr>
      <t>-</t>
    </r>
    <r>
      <rPr>
        <sz val="12"/>
        <color rgb="FF663300"/>
        <rFont val="Times New Roman CYR"/>
        <charset val="204"/>
      </rPr>
      <t>)</t>
    </r>
  </si>
  <si>
    <r>
      <t xml:space="preserve">с </t>
    </r>
    <r>
      <rPr>
        <b/>
        <i/>
        <sz val="12"/>
        <color rgb="FF000000"/>
        <rFont val="Times New Roman CYR"/>
        <charset val="204"/>
      </rPr>
      <t>чуждестранни</t>
    </r>
    <r>
      <rPr>
        <sz val="12"/>
        <color rgb="FF000000"/>
        <rFont val="Times New Roman CYR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</si>
  <si>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color rgb="FF000000"/>
        <rFont val="Times New Roman CYR"/>
        <charset val="204"/>
      </rPr>
      <t>на местни лица /резиденти/</t>
    </r>
    <r>
      <rPr>
        <sz val="12"/>
        <color rgb="FF000000"/>
        <rFont val="Times New Roman CYR"/>
        <charset val="204"/>
      </rPr>
      <t xml:space="preserve"> (+/-)</t>
    </r>
  </si>
  <si>
    <r>
      <t xml:space="preserve">Друго финансиране - </t>
    </r>
    <r>
      <rPr>
        <b/>
        <i/>
        <sz val="12"/>
        <color rgb="FF663300"/>
        <rFont val="Times New Roman CYR"/>
        <charset val="204"/>
      </rPr>
      <t>нето</t>
    </r>
    <r>
      <rPr>
        <sz val="12"/>
        <color rgb="FF663300"/>
        <rFont val="Times New Roman CYR"/>
        <charset val="204"/>
      </rPr>
      <t>(</t>
    </r>
    <r>
      <rPr>
        <b/>
        <sz val="12"/>
        <color rgb="FF663300"/>
        <rFont val="Times New Roman CYR"/>
        <charset val="204"/>
      </rPr>
      <t>+/-</t>
    </r>
    <r>
      <rPr>
        <sz val="12"/>
        <color rgb="FF663300"/>
        <rFont val="Times New Roman CYR"/>
        <charset val="204"/>
      </rPr>
      <t>)</t>
    </r>
  </si>
  <si>
    <t>чужди средства от държавни/общински предприятия (+/-)</t>
  </si>
  <si>
    <r>
      <t xml:space="preserve">чужди средства </t>
    </r>
    <r>
      <rPr>
        <sz val="12"/>
        <color rgb="FF000000"/>
        <rFont val="Times New Roman CYR"/>
        <charset val="204"/>
      </rPr>
      <t>от други лица (небюджетни предприятия и физически лица) (+/-)</t>
    </r>
  </si>
  <si>
    <r>
      <t>задължения по финансов лизинг и търговски кредит (</t>
    </r>
    <r>
      <rPr>
        <b/>
        <i/>
        <sz val="12"/>
        <color rgb="FF000000"/>
        <rFont val="Times New Roman CYR"/>
        <charset val="204"/>
      </rPr>
      <t>+</t>
    </r>
    <r>
      <rPr>
        <sz val="12"/>
        <color rgb="FF000000"/>
        <rFont val="Times New Roman CYR"/>
        <charset val="204"/>
      </rPr>
      <t>)</t>
    </r>
  </si>
  <si>
    <r>
      <t>погашения по финансов лизинг и търговски кредит (</t>
    </r>
    <r>
      <rPr>
        <i/>
        <sz val="12"/>
        <color rgb="FF000000"/>
        <rFont val="Times New Roman Cyr1"/>
        <charset val="204"/>
      </rPr>
      <t>-</t>
    </r>
    <r>
      <rPr>
        <sz val="12"/>
        <color rgb="FF000000"/>
        <rFont val="Times New Roman CYR"/>
        <charset val="204"/>
      </rPr>
      <t>)</t>
    </r>
  </si>
  <si>
    <r>
      <t xml:space="preserve">плащания </t>
    </r>
    <r>
      <rPr>
        <sz val="12"/>
        <color rgb="FF000000"/>
        <rFont val="Times New Roman CYR1"/>
        <charset val="204"/>
      </rPr>
      <t xml:space="preserve">за сметка на Европейския съюз - </t>
    </r>
    <r>
      <rPr>
        <b/>
        <i/>
        <sz val="12"/>
        <color rgb="FF000000"/>
        <rFont val="Times New Roman CYR1"/>
        <charset val="204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</si>
  <si>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color rgb="FF000000"/>
        <rFont val="Times New Roman CYR1"/>
        <charset val="204"/>
      </rPr>
      <t xml:space="preserve">от Европейския съюз - </t>
    </r>
    <r>
      <rPr>
        <b/>
        <i/>
        <sz val="12"/>
        <color rgb="FF000000"/>
        <rFont val="Times New Roman CYR1"/>
        <charset val="204"/>
      </rPr>
      <t>директни плащания на земеделски производители (+)</t>
    </r>
  </si>
  <si>
    <r>
      <t>плащания</t>
    </r>
    <r>
      <rPr>
        <sz val="12"/>
        <color rgb="FF000000"/>
        <rFont val="Times New Roman CYR1"/>
        <charset val="204"/>
      </rPr>
      <t xml:space="preserve"> за сметка на Европейския съюз - </t>
    </r>
    <r>
      <rPr>
        <b/>
        <i/>
        <sz val="12"/>
        <color rgb="FF000000"/>
        <rFont val="Times New Roman CYR1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</si>
  <si>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color rgb="FF000000"/>
        <rFont val="Times New Roman CYR1"/>
        <charset val="204"/>
      </rPr>
      <t xml:space="preserve">от Европейския съюз - </t>
    </r>
    <r>
      <rPr>
        <b/>
        <i/>
        <sz val="12"/>
        <color rgb="FF000000"/>
        <rFont val="Times New Roman CYR1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</si>
  <si>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color rgb="FF000000"/>
        <rFont val="Times New Roman CYR1"/>
        <charset val="204"/>
      </rPr>
      <t xml:space="preserve"> за сметка на Европейския съюз -</t>
    </r>
    <r>
      <rPr>
        <b/>
        <i/>
        <sz val="12"/>
        <color rgb="FF000000"/>
        <rFont val="Times New Roman CYR1"/>
        <charset val="204"/>
      </rPr>
      <t xml:space="preserve"> пазарни мерки  (-)</t>
    </r>
  </si>
  <si>
    <r>
      <t xml:space="preserve">възстановени суми </t>
    </r>
    <r>
      <rPr>
        <sz val="12"/>
        <color rgb="FF000000"/>
        <rFont val="Times New Roman CYR1"/>
        <charset val="204"/>
      </rPr>
      <t xml:space="preserve">от Европейския съюз - </t>
    </r>
    <r>
      <rPr>
        <b/>
        <i/>
        <sz val="12"/>
        <color rgb="FF000000"/>
        <rFont val="Times New Roman CYR1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</si>
  <si>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</si>
  <si>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</si>
  <si>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</si>
  <si>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друго финансиране - операции с активи - </t>
    </r>
    <r>
      <rPr>
        <sz val="12"/>
        <color rgb="FF000000"/>
        <rFont val="Times New Roman CYR1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</si>
  <si>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color rgb="FF000000"/>
        <rFont val="Times New Roman CYR1"/>
        <charset val="204"/>
      </rPr>
      <t>операции с пасиви</t>
    </r>
    <r>
      <rPr>
        <sz val="12"/>
        <color rgb="FF000000"/>
        <rFont val="Times New Roman CYR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</si>
  <si>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color rgb="FF000000"/>
        <rFont val="Times New Roman CYR1"/>
        <charset val="204"/>
      </rPr>
      <t xml:space="preserve">операции с </t>
    </r>
    <r>
      <rPr>
        <i/>
        <sz val="12"/>
        <color rgb="FF000000"/>
        <rFont val="Times New Roman Cyr1"/>
        <charset val="204"/>
      </rPr>
      <t>активи</t>
    </r>
    <r>
      <rPr>
        <b/>
        <i/>
        <sz val="12"/>
        <color rgb="FF000000"/>
        <rFont val="Times New Roman CYR1"/>
        <charset val="204"/>
      </rPr>
      <t xml:space="preserve"> (+/-)</t>
    </r>
  </si>
  <si>
    <r>
      <t>друго финансиране - операции с</t>
    </r>
    <r>
      <rPr>
        <i/>
        <sz val="12"/>
        <color rgb="FF000000"/>
        <rFont val="Times New Roman Cyr1"/>
        <charset val="204"/>
      </rPr>
      <t xml:space="preserve"> пасиви</t>
    </r>
    <r>
      <rPr>
        <sz val="12"/>
        <color rgb="FF000000"/>
        <rFont val="Times New Roman CYR"/>
        <charset val="204"/>
      </rPr>
      <t xml:space="preserve"> (+/-)</t>
    </r>
  </si>
  <si>
    <r>
      <t xml:space="preserve">събрани </t>
    </r>
    <r>
      <rPr>
        <sz val="12"/>
        <color rgb="FF000000"/>
        <rFont val="Times New Roman CYR1"/>
        <charset val="204"/>
      </rPr>
      <t xml:space="preserve">суми за </t>
    </r>
    <r>
      <rPr>
        <i/>
        <sz val="12"/>
        <color rgb="FF000000"/>
        <rFont val="Times New Roman Cyr1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</si>
  <si>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color rgb="FF000000"/>
        <rFont val="Times New Roman CYR1"/>
        <charset val="204"/>
      </rPr>
      <t>суми за</t>
    </r>
    <r>
      <rPr>
        <i/>
        <sz val="12"/>
        <color rgb="FF000000"/>
        <rFont val="Times New Roman Cyr1"/>
        <charset val="204"/>
      </rPr>
      <t xml:space="preserve"> допълнително задължително пенсионно осигуряване (-)</t>
    </r>
  </si>
  <si>
    <r>
      <rPr>
        <i/>
        <sz val="12"/>
        <color rgb="FF000000"/>
        <rFont val="Times New Roman Cyr1"/>
        <charset val="204"/>
      </rPr>
      <t>получени</t>
    </r>
    <r>
      <rPr>
        <sz val="12"/>
        <color rgb="FF000000"/>
        <rFont val="Times New Roman CYR"/>
        <charset val="204"/>
      </rPr>
      <t xml:space="preserve"> парични наличности при </t>
    </r>
    <r>
      <rPr>
        <i/>
        <sz val="12"/>
        <color rgb="FF000000"/>
        <rFont val="Times New Roman Cyr1"/>
        <charset val="204"/>
      </rPr>
      <t xml:space="preserve">преобразуване на бюджетни организации </t>
    </r>
    <r>
      <rPr>
        <sz val="12"/>
        <color rgb="FF000000"/>
        <rFont val="Times New Roman CYR"/>
        <charset val="204"/>
      </rPr>
      <t>(+)</t>
    </r>
  </si>
  <si>
    <r>
      <rPr>
        <i/>
        <sz val="12"/>
        <color rgb="FF000000"/>
        <rFont val="Times New Roman Cyr1"/>
        <charset val="204"/>
      </rPr>
      <t xml:space="preserve">прехвърлени </t>
    </r>
    <r>
      <rPr>
        <sz val="12"/>
        <color rgb="FF000000"/>
        <rFont val="Times New Roman CYR1"/>
        <charset val="204"/>
      </rPr>
      <t>парични наличности при</t>
    </r>
    <r>
      <rPr>
        <i/>
        <sz val="12"/>
        <color rgb="FF000000"/>
        <rFont val="Times New Roman Cyr1"/>
        <charset val="204"/>
      </rPr>
      <t xml:space="preserve"> преобразуване на бюджетни организации</t>
    </r>
    <r>
      <rPr>
        <b/>
        <i/>
        <sz val="12"/>
        <color rgb="FF000000"/>
        <rFont val="Times New Roman CYR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</si>
  <si>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rgb="FF663300"/>
        <rFont val="Times New Roman CYR"/>
        <charset val="204"/>
      </rPr>
      <t>нето</t>
    </r>
    <r>
      <rPr>
        <b/>
        <sz val="12"/>
        <color rgb="FF663300"/>
        <rFont val="Times New Roman CYR"/>
        <charset val="204"/>
      </rPr>
      <t xml:space="preserve"> (+/-)   </t>
    </r>
  </si>
  <si>
    <r>
      <t>остатък</t>
    </r>
    <r>
      <rPr>
        <sz val="12"/>
        <color rgb="FF000000"/>
        <rFont val="Times New Roman CYR"/>
        <charset val="204"/>
      </rPr>
      <t xml:space="preserve"> в</t>
    </r>
    <r>
      <rPr>
        <b/>
        <sz val="12"/>
        <color rgb="FF000000"/>
        <rFont val="Times New Roman Cyr"/>
        <charset val="204"/>
      </rPr>
      <t xml:space="preserve"> </t>
    </r>
    <r>
      <rPr>
        <sz val="12"/>
        <color rgb="FF000000"/>
        <rFont val="Times New Roman CYR"/>
        <charset val="204"/>
      </rPr>
      <t xml:space="preserve">левове </t>
    </r>
    <r>
      <rPr>
        <b/>
        <sz val="12"/>
        <color rgb="FF000000"/>
        <rFont val="Times New Roman Cyr"/>
        <charset val="204"/>
      </rPr>
      <t>по сметки</t>
    </r>
    <r>
      <rPr>
        <sz val="12"/>
        <color rgb="FF000000"/>
        <rFont val="Times New Roman CYR"/>
        <charset val="204"/>
      </rPr>
      <t xml:space="preserve"> от</t>
    </r>
    <r>
      <rPr>
        <b/>
        <i/>
        <sz val="12"/>
        <color rgb="FF000000"/>
        <rFont val="Times New Roman CYR"/>
        <charset val="204"/>
      </rPr>
      <t xml:space="preserve"> предходния период</t>
    </r>
    <r>
      <rPr>
        <sz val="12"/>
        <color rgb="FF000000"/>
        <rFont val="Times New Roman CYR"/>
        <charset val="204"/>
      </rPr>
      <t xml:space="preserve"> (+)</t>
    </r>
  </si>
  <si>
    <r>
      <t>остатък</t>
    </r>
    <r>
      <rPr>
        <sz val="12"/>
        <color rgb="FF000000"/>
        <rFont val="Times New Roman CYR"/>
        <charset val="204"/>
      </rPr>
      <t xml:space="preserve"> в левова равностойност </t>
    </r>
    <r>
      <rPr>
        <b/>
        <sz val="12"/>
        <color rgb="FF000000"/>
        <rFont val="Times New Roman Cyr"/>
        <charset val="204"/>
      </rPr>
      <t>по валутни сметки</t>
    </r>
    <r>
      <rPr>
        <sz val="12"/>
        <color rgb="FF000000"/>
        <rFont val="Times New Roman CYR"/>
        <charset val="204"/>
      </rPr>
      <t xml:space="preserve"> от</t>
    </r>
    <r>
      <rPr>
        <b/>
        <i/>
        <sz val="12"/>
        <color rgb="FF000000"/>
        <rFont val="Times New Roman CYR"/>
        <charset val="204"/>
      </rPr>
      <t xml:space="preserve"> предходния период</t>
    </r>
    <r>
      <rPr>
        <sz val="12"/>
        <color rgb="FF000000"/>
        <rFont val="Times New Roman CYR"/>
        <charset val="204"/>
      </rPr>
      <t xml:space="preserve"> (+)</t>
    </r>
  </si>
  <si>
    <r>
      <t>остатък</t>
    </r>
    <r>
      <rPr>
        <sz val="12"/>
        <color rgb="FF000000"/>
        <rFont val="Times New Roman CYR"/>
        <charset val="204"/>
      </rPr>
      <t xml:space="preserve"> в левове </t>
    </r>
    <r>
      <rPr>
        <b/>
        <sz val="12"/>
        <color rgb="FF000000"/>
        <rFont val="Times New Roman Cyr"/>
        <charset val="204"/>
      </rPr>
      <t>по депозити</t>
    </r>
    <r>
      <rPr>
        <sz val="12"/>
        <color rgb="FF000000"/>
        <rFont val="Times New Roman CYR"/>
        <charset val="204"/>
      </rPr>
      <t xml:space="preserve"> от </t>
    </r>
    <r>
      <rPr>
        <b/>
        <i/>
        <sz val="12"/>
        <color rgb="FF000000"/>
        <rFont val="Times New Roman CYR"/>
        <charset val="204"/>
      </rPr>
      <t>предходния период</t>
    </r>
    <r>
      <rPr>
        <sz val="12"/>
        <color rgb="FF000000"/>
        <rFont val="Times New Roman CYR"/>
        <charset val="204"/>
      </rPr>
      <t xml:space="preserve"> (+)</t>
    </r>
  </si>
  <si>
    <r>
      <t>остатък</t>
    </r>
    <r>
      <rPr>
        <sz val="12"/>
        <color rgb="FF000000"/>
        <rFont val="Times New Roman CYR"/>
        <charset val="204"/>
      </rPr>
      <t xml:space="preserve"> в левова равностойност</t>
    </r>
    <r>
      <rPr>
        <b/>
        <sz val="12"/>
        <color rgb="FF000000"/>
        <rFont val="Times New Roman Cyr"/>
        <charset val="204"/>
      </rPr>
      <t xml:space="preserve"> по депозити във валута</t>
    </r>
    <r>
      <rPr>
        <sz val="12"/>
        <color rgb="FF000000"/>
        <rFont val="Times New Roman CYR"/>
        <charset val="204"/>
      </rPr>
      <t xml:space="preserve"> от </t>
    </r>
    <r>
      <rPr>
        <b/>
        <i/>
        <sz val="12"/>
        <color rgb="FF000000"/>
        <rFont val="Times New Roman CYR"/>
        <charset val="204"/>
      </rPr>
      <t>предходния период</t>
    </r>
    <r>
      <rPr>
        <sz val="12"/>
        <color rgb="FF000000"/>
        <rFont val="Times New Roman CYR"/>
        <charset val="204"/>
      </rPr>
      <t xml:space="preserve"> (+)</t>
    </r>
  </si>
  <si>
    <r>
      <t>остатък</t>
    </r>
    <r>
      <rPr>
        <sz val="12"/>
        <color rgb="FF000000"/>
        <rFont val="Times New Roman CYR"/>
        <charset val="204"/>
      </rPr>
      <t xml:space="preserve"> </t>
    </r>
    <r>
      <rPr>
        <b/>
        <sz val="12"/>
        <color rgb="FF000000"/>
        <rFont val="Times New Roman Cyr"/>
        <charset val="204"/>
      </rPr>
      <t>в касата</t>
    </r>
    <r>
      <rPr>
        <sz val="12"/>
        <color rgb="FF000000"/>
        <rFont val="Times New Roman CYR"/>
        <charset val="204"/>
      </rPr>
      <t xml:space="preserve"> в  левове </t>
    </r>
    <r>
      <rPr>
        <b/>
        <i/>
        <sz val="12"/>
        <color rgb="FF000000"/>
        <rFont val="Times New Roman CYR"/>
        <charset val="204"/>
      </rPr>
      <t>от предходния период</t>
    </r>
    <r>
      <rPr>
        <sz val="12"/>
        <color rgb="FF000000"/>
        <rFont val="Times New Roman CYR"/>
        <charset val="204"/>
      </rPr>
      <t xml:space="preserve"> (+)</t>
    </r>
  </si>
  <si>
    <r>
      <t>остътък</t>
    </r>
    <r>
      <rPr>
        <sz val="12"/>
        <color rgb="FF000000"/>
        <rFont val="Times New Roman CYR"/>
        <charset val="204"/>
      </rPr>
      <t xml:space="preserve">  </t>
    </r>
    <r>
      <rPr>
        <b/>
        <sz val="12"/>
        <color rgb="FF000000"/>
        <rFont val="Times New Roman Cyr"/>
        <charset val="204"/>
      </rPr>
      <t>в касата във валута</t>
    </r>
    <r>
      <rPr>
        <sz val="12"/>
        <color rgb="FF000000"/>
        <rFont val="Times New Roman CYR"/>
        <charset val="204"/>
      </rPr>
      <t xml:space="preserve"> от </t>
    </r>
    <r>
      <rPr>
        <b/>
        <i/>
        <sz val="12"/>
        <color rgb="FF000000"/>
        <rFont val="Times New Roman CYR"/>
        <charset val="204"/>
      </rPr>
      <t>предходния период</t>
    </r>
    <r>
      <rPr>
        <sz val="12"/>
        <color rgb="FF000000"/>
        <rFont val="Times New Roman CYR"/>
        <charset val="204"/>
      </rPr>
      <t xml:space="preserve"> (+)</t>
    </r>
  </si>
  <si>
    <r>
      <t>наличност</t>
    </r>
    <r>
      <rPr>
        <sz val="12"/>
        <color rgb="FF000000"/>
        <rFont val="Times New Roman CYR"/>
        <charset val="204"/>
      </rPr>
      <t xml:space="preserve"> в левове </t>
    </r>
    <r>
      <rPr>
        <b/>
        <sz val="12"/>
        <color rgb="FF000000"/>
        <rFont val="Times New Roman Cyr"/>
        <charset val="204"/>
      </rPr>
      <t>по сметки</t>
    </r>
    <r>
      <rPr>
        <sz val="12"/>
        <color rgb="FF000000"/>
        <rFont val="Times New Roman CYR"/>
        <charset val="204"/>
      </rPr>
      <t xml:space="preserve"> в </t>
    </r>
    <r>
      <rPr>
        <b/>
        <i/>
        <sz val="12"/>
        <color rgb="FF000000"/>
        <rFont val="Times New Roman CYR"/>
        <charset val="204"/>
      </rPr>
      <t>края на периода</t>
    </r>
    <r>
      <rPr>
        <sz val="12"/>
        <color rgb="FF000000"/>
        <rFont val="Times New Roman CYR"/>
        <charset val="204"/>
      </rPr>
      <t xml:space="preserve"> (-)</t>
    </r>
  </si>
  <si>
    <r>
      <t>наличност</t>
    </r>
    <r>
      <rPr>
        <sz val="12"/>
        <color rgb="FF000000"/>
        <rFont val="Times New Roman CYR"/>
        <charset val="204"/>
      </rPr>
      <t xml:space="preserve"> в левова равностойност </t>
    </r>
    <r>
      <rPr>
        <b/>
        <sz val="12"/>
        <color rgb="FF000000"/>
        <rFont val="Times New Roman Cyr"/>
        <charset val="204"/>
      </rPr>
      <t>по валутни сметки</t>
    </r>
    <r>
      <rPr>
        <sz val="12"/>
        <color rgb="FF000000"/>
        <rFont val="Times New Roman CYR"/>
        <charset val="204"/>
      </rPr>
      <t xml:space="preserve"> в </t>
    </r>
    <r>
      <rPr>
        <b/>
        <i/>
        <sz val="12"/>
        <color rgb="FF000000"/>
        <rFont val="Times New Roman CYR"/>
        <charset val="204"/>
      </rPr>
      <t>края на периода</t>
    </r>
    <r>
      <rPr>
        <sz val="12"/>
        <color rgb="FF000000"/>
        <rFont val="Times New Roman CYR"/>
        <charset val="204"/>
      </rPr>
      <t xml:space="preserve"> (-)</t>
    </r>
  </si>
  <si>
    <r>
      <t>наличност</t>
    </r>
    <r>
      <rPr>
        <sz val="12"/>
        <color rgb="FF000000"/>
        <rFont val="Times New Roman CYR"/>
        <charset val="204"/>
      </rPr>
      <t xml:space="preserve"> в левове </t>
    </r>
    <r>
      <rPr>
        <b/>
        <sz val="12"/>
        <color rgb="FF000000"/>
        <rFont val="Times New Roman Cyr"/>
        <charset val="204"/>
      </rPr>
      <t>по депозити</t>
    </r>
    <r>
      <rPr>
        <sz val="12"/>
        <color rgb="FF000000"/>
        <rFont val="Times New Roman CYR"/>
        <charset val="204"/>
      </rPr>
      <t xml:space="preserve"> в </t>
    </r>
    <r>
      <rPr>
        <b/>
        <i/>
        <sz val="12"/>
        <color rgb="FF000000"/>
        <rFont val="Times New Roman CYR"/>
        <charset val="204"/>
      </rPr>
      <t>края на периода</t>
    </r>
    <r>
      <rPr>
        <sz val="12"/>
        <color rgb="FF000000"/>
        <rFont val="Times New Roman CYR"/>
        <charset val="204"/>
      </rPr>
      <t xml:space="preserve"> (-)</t>
    </r>
  </si>
  <si>
    <r>
      <t>наличност</t>
    </r>
    <r>
      <rPr>
        <sz val="12"/>
        <color rgb="FF000000"/>
        <rFont val="Times New Roman CYR"/>
        <charset val="204"/>
      </rPr>
      <t xml:space="preserve"> в левова равностойност </t>
    </r>
    <r>
      <rPr>
        <b/>
        <sz val="12"/>
        <color rgb="FF000000"/>
        <rFont val="Times New Roman Cyr"/>
        <charset val="204"/>
      </rPr>
      <t>по депозити във валута</t>
    </r>
    <r>
      <rPr>
        <sz val="12"/>
        <color rgb="FF000000"/>
        <rFont val="Times New Roman CYR"/>
        <charset val="204"/>
      </rPr>
      <t xml:space="preserve"> в </t>
    </r>
    <r>
      <rPr>
        <b/>
        <i/>
        <sz val="12"/>
        <color rgb="FF000000"/>
        <rFont val="Times New Roman CYR"/>
        <charset val="204"/>
      </rPr>
      <t>края на периода</t>
    </r>
    <r>
      <rPr>
        <sz val="12"/>
        <color rgb="FF000000"/>
        <rFont val="Times New Roman CYR"/>
        <charset val="204"/>
      </rPr>
      <t xml:space="preserve"> (-)</t>
    </r>
  </si>
  <si>
    <r>
      <t>наличност</t>
    </r>
    <r>
      <rPr>
        <sz val="12"/>
        <color rgb="FF000000"/>
        <rFont val="Times New Roman CYR"/>
        <charset val="204"/>
      </rPr>
      <t xml:space="preserve"> </t>
    </r>
    <r>
      <rPr>
        <b/>
        <sz val="12"/>
        <color rgb="FF000000"/>
        <rFont val="Times New Roman Cyr"/>
        <charset val="204"/>
      </rPr>
      <t>в касата</t>
    </r>
    <r>
      <rPr>
        <sz val="12"/>
        <color rgb="FF000000"/>
        <rFont val="Times New Roman CYR"/>
        <charset val="204"/>
      </rPr>
      <t xml:space="preserve"> в левове в </t>
    </r>
    <r>
      <rPr>
        <b/>
        <i/>
        <sz val="12"/>
        <color rgb="FF000000"/>
        <rFont val="Times New Roman CYR"/>
        <charset val="204"/>
      </rPr>
      <t>края на периода</t>
    </r>
    <r>
      <rPr>
        <sz val="12"/>
        <color rgb="FF000000"/>
        <rFont val="Times New Roman CYR"/>
        <charset val="204"/>
      </rPr>
      <t xml:space="preserve"> (-)</t>
    </r>
  </si>
  <si>
    <r>
      <t>наличност</t>
    </r>
    <r>
      <rPr>
        <sz val="12"/>
        <color rgb="FF000000"/>
        <rFont val="Times New Roman CYR"/>
        <charset val="204"/>
      </rPr>
      <t xml:space="preserve"> </t>
    </r>
    <r>
      <rPr>
        <b/>
        <sz val="12"/>
        <color rgb="FF000000"/>
        <rFont val="Times New Roman Cyr"/>
        <charset val="204"/>
      </rPr>
      <t>в касата във валута</t>
    </r>
    <r>
      <rPr>
        <sz val="12"/>
        <color rgb="FF000000"/>
        <rFont val="Times New Roman CYR"/>
        <charset val="204"/>
      </rPr>
      <t xml:space="preserve"> в </t>
    </r>
    <r>
      <rPr>
        <b/>
        <i/>
        <sz val="12"/>
        <color rgb="FF000000"/>
        <rFont val="Times New Roman CYR"/>
        <charset val="204"/>
      </rPr>
      <t>края на периода</t>
    </r>
    <r>
      <rPr>
        <sz val="12"/>
        <color rgb="FF000000"/>
        <rFont val="Times New Roman CYR"/>
        <charset val="204"/>
      </rPr>
      <t xml:space="preserve"> (-)</t>
    </r>
  </si>
  <si>
    <r>
      <t xml:space="preserve">преводи </t>
    </r>
    <r>
      <rPr>
        <b/>
        <i/>
        <sz val="12"/>
        <color rgb="FF000000"/>
        <rFont val="Times New Roman CYR"/>
        <charset val="204"/>
      </rPr>
      <t>в процес на сетълмент (-/+)</t>
    </r>
  </si>
  <si>
    <r>
      <t xml:space="preserve"> </t>
    </r>
    <r>
      <rPr>
        <b/>
        <i/>
        <sz val="12"/>
        <color rgb="FF000000"/>
        <rFont val="Times New Roman CYR"/>
        <charset val="204"/>
      </rPr>
      <t>преоценка</t>
    </r>
    <r>
      <rPr>
        <sz val="12"/>
        <color rgb="FF000000"/>
        <rFont val="Times New Roman CYR"/>
        <charset val="204"/>
      </rPr>
      <t xml:space="preserve"> на валутни наличности </t>
    </r>
    <r>
      <rPr>
        <b/>
        <i/>
        <sz val="12"/>
        <color rgb="FF000000"/>
        <rFont val="Times New Roman CYR"/>
        <charset val="204"/>
      </rPr>
      <t xml:space="preserve">(нереализирани курсови разлики) по сметки и средства в страната </t>
    </r>
    <r>
      <rPr>
        <sz val="12"/>
        <color rgb="FF000000"/>
        <rFont val="Times New Roman CYR"/>
        <charset val="204"/>
      </rPr>
      <t xml:space="preserve"> (+/-)</t>
    </r>
  </si>
  <si>
    <r>
      <t xml:space="preserve">остатък в левова равностойност по валутни сметки  в чужбина от </t>
    </r>
    <r>
      <rPr>
        <i/>
        <sz val="12"/>
        <color rgb="FF000000"/>
        <rFont val="Times New Roman Cyr1"/>
        <charset val="204"/>
      </rPr>
      <t xml:space="preserve">предходния период </t>
    </r>
    <r>
      <rPr>
        <sz val="12"/>
        <color rgb="FF000000"/>
        <rFont val="Times New Roman CYR1"/>
        <charset val="204"/>
      </rPr>
      <t>(+)</t>
    </r>
  </si>
  <si>
    <r>
      <rPr>
        <sz val="12"/>
        <color rgb="FF000000"/>
        <rFont val="Times New Roman CYR1"/>
        <charset val="204"/>
      </rPr>
      <t xml:space="preserve">остатък в касата във валута  </t>
    </r>
    <r>
      <rPr>
        <i/>
        <sz val="12"/>
        <color rgb="FF000000"/>
        <rFont val="Times New Roman Cyr1"/>
        <charset val="204"/>
      </rPr>
      <t xml:space="preserve">в чужбина </t>
    </r>
    <r>
      <rPr>
        <sz val="12"/>
        <color rgb="FF000000"/>
        <rFont val="Times New Roman CYR1"/>
        <charset val="204"/>
      </rPr>
      <t xml:space="preserve">от </t>
    </r>
    <r>
      <rPr>
        <i/>
        <sz val="12"/>
        <color rgb="FF000000"/>
        <rFont val="Times New Roman Cyr1"/>
        <charset val="204"/>
      </rPr>
      <t>предходния период</t>
    </r>
    <r>
      <rPr>
        <sz val="12"/>
        <color rgb="FF000000"/>
        <rFont val="Times New Roman CYR1"/>
        <charset val="204"/>
      </rPr>
      <t xml:space="preserve"> (+)</t>
    </r>
  </si>
  <si>
    <r>
      <t>наличност</t>
    </r>
    <r>
      <rPr>
        <sz val="12"/>
        <color rgb="FF000000"/>
        <rFont val="Times New Roman CYR1"/>
        <charset val="204"/>
      </rPr>
      <t xml:space="preserve"> в касата във валута  </t>
    </r>
    <r>
      <rPr>
        <i/>
        <sz val="12"/>
        <color rgb="FF000000"/>
        <rFont val="Times New Roman Cyr1"/>
        <charset val="204"/>
      </rPr>
      <t>в чужбина</t>
    </r>
    <r>
      <rPr>
        <sz val="12"/>
        <color rgb="FF000000"/>
        <rFont val="Times New Roman CYR1"/>
        <charset val="204"/>
      </rPr>
      <t xml:space="preserve"> в </t>
    </r>
    <r>
      <rPr>
        <i/>
        <sz val="12"/>
        <color rgb="FF000000"/>
        <rFont val="Times New Roman Cyr1"/>
        <charset val="204"/>
      </rPr>
      <t>края на периода</t>
    </r>
    <r>
      <rPr>
        <sz val="12"/>
        <color rgb="FF000000"/>
        <rFont val="Times New Roman CYR1"/>
        <charset val="204"/>
      </rPr>
      <t xml:space="preserve"> (-)</t>
    </r>
  </si>
  <si>
    <r>
      <t>наличност</t>
    </r>
    <r>
      <rPr>
        <sz val="12"/>
        <color rgb="FF000000"/>
        <rFont val="Times New Roman CYR1"/>
        <charset val="204"/>
      </rPr>
      <t xml:space="preserve"> в левова равностойност по валутни сметки </t>
    </r>
    <r>
      <rPr>
        <i/>
        <sz val="12"/>
        <color rgb="FF000000"/>
        <rFont val="Times New Roman Cyr1"/>
        <charset val="204"/>
      </rPr>
      <t>в чужбина</t>
    </r>
    <r>
      <rPr>
        <sz val="12"/>
        <color rgb="FF000000"/>
        <rFont val="Times New Roman CYR1"/>
        <charset val="204"/>
      </rPr>
      <t xml:space="preserve"> в </t>
    </r>
    <r>
      <rPr>
        <i/>
        <sz val="12"/>
        <color rgb="FF000000"/>
        <rFont val="Times New Roman Cyr1"/>
        <charset val="204"/>
      </rPr>
      <t>края на периода</t>
    </r>
    <r>
      <rPr>
        <sz val="12"/>
        <color rgb="FF000000"/>
        <rFont val="Times New Roman CYR1"/>
        <charset val="204"/>
      </rPr>
      <t>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</si>
  <si>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</si>
  <si>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rgb="FF663300"/>
        <rFont val="Times New Roman CYR"/>
        <charset val="204"/>
      </rPr>
      <t>системата на "Единната сметка"-нето</t>
    </r>
    <r>
      <rPr>
        <b/>
        <sz val="12"/>
        <color rgb="FF663300"/>
        <rFont val="Times New Roman CYR"/>
        <charset val="204"/>
      </rPr>
      <t xml:space="preserve"> (+/-)</t>
    </r>
  </si>
  <si>
    <r>
      <t>остатък</t>
    </r>
    <r>
      <rPr>
        <sz val="12"/>
        <color rgb="FF000000"/>
        <rFont val="Times New Roman CYR1"/>
        <charset val="204"/>
      </rPr>
      <t xml:space="preserve"> по </t>
    </r>
    <r>
      <rPr>
        <i/>
        <sz val="12"/>
        <color rgb="FF000000"/>
        <rFont val="Times New Roman Cyr1"/>
        <charset val="204"/>
      </rPr>
      <t>левови</t>
    </r>
    <r>
      <rPr>
        <sz val="12"/>
        <color rgb="FF000000"/>
        <rFont val="Times New Roman CYR1"/>
        <charset val="204"/>
      </rPr>
      <t xml:space="preserve"> текущи сметки на бюджетните организации в БНБ от</t>
    </r>
    <r>
      <rPr>
        <i/>
        <sz val="12"/>
        <color rgb="FF000000"/>
        <rFont val="Times New Roman Cyr1"/>
        <charset val="204"/>
      </rPr>
      <t xml:space="preserve"> предходния период</t>
    </r>
    <r>
      <rPr>
        <sz val="12"/>
        <color rgb="FF000000"/>
        <rFont val="Times New Roman CYR1"/>
        <charset val="204"/>
      </rPr>
      <t xml:space="preserve"> (+)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</si>
  <si>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</si>
  <si>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color rgb="FF000000"/>
        <rFont val="Times New Roman CYR1"/>
        <charset val="204"/>
      </rPr>
      <t xml:space="preserve"> по </t>
    </r>
    <r>
      <rPr>
        <i/>
        <sz val="12"/>
        <color rgb="FF000000"/>
        <rFont val="Times New Roman Cyr1"/>
        <charset val="204"/>
      </rPr>
      <t>левови</t>
    </r>
    <r>
      <rPr>
        <sz val="12"/>
        <color rgb="FF000000"/>
        <rFont val="Times New Roman CYR1"/>
        <charset val="204"/>
      </rPr>
      <t xml:space="preserve"> текущи сметки на бюджетните организации в БНБ в </t>
    </r>
    <r>
      <rPr>
        <i/>
        <sz val="12"/>
        <color rgb="FF000000"/>
        <rFont val="Times New Roman Cyr1"/>
        <charset val="204"/>
      </rPr>
      <t>края на периода</t>
    </r>
    <r>
      <rPr>
        <sz val="12"/>
        <color rgb="FF000000"/>
        <rFont val="Times New Roman CYR1"/>
        <charset val="204"/>
      </rPr>
      <t xml:space="preserve"> (-)</t>
    </r>
  </si>
  <si>
    <r>
      <t>наличност</t>
    </r>
    <r>
      <rPr>
        <sz val="12"/>
        <color rgb="FF000000"/>
        <rFont val="Times New Roman CYR1"/>
        <charset val="204"/>
      </rPr>
      <t xml:space="preserve"> по </t>
    </r>
    <r>
      <rPr>
        <i/>
        <sz val="12"/>
        <color rgb="FF000000"/>
        <rFont val="Times New Roman Cyr1"/>
        <charset val="204"/>
      </rPr>
      <t>левови</t>
    </r>
    <r>
      <rPr>
        <sz val="12"/>
        <color rgb="FF000000"/>
        <rFont val="Times New Roman CYR1"/>
        <charset val="204"/>
      </rPr>
      <t xml:space="preserve"> депозити на бюджетните организации </t>
    </r>
    <r>
      <rPr>
        <sz val="11"/>
        <color rgb="FF000000"/>
        <rFont val="Times New Roman CYR"/>
        <charset val="204"/>
      </rPr>
      <t>в</t>
    </r>
    <r>
      <rPr>
        <sz val="12"/>
        <color rgb="FF000000"/>
        <rFont val="Times New Roman CYR1"/>
        <charset val="204"/>
      </rPr>
      <t xml:space="preserve"> </t>
    </r>
    <r>
      <rPr>
        <sz val="10"/>
        <color rgb="FF000000"/>
        <rFont val="Times New Roman CYR1"/>
        <charset val="204"/>
      </rPr>
      <t>БНБ</t>
    </r>
    <r>
      <rPr>
        <sz val="12"/>
        <color rgb="FF000000"/>
        <rFont val="Times New Roman CYR1"/>
        <charset val="204"/>
      </rPr>
      <t xml:space="preserve"> </t>
    </r>
    <r>
      <rPr>
        <sz val="11"/>
        <color rgb="FF000000"/>
        <rFont val="Times New Roman CYR"/>
        <charset val="204"/>
      </rPr>
      <t>в</t>
    </r>
    <r>
      <rPr>
        <sz val="12"/>
        <color rgb="FF000000"/>
        <rFont val="Times New Roman CYR1"/>
        <charset val="204"/>
      </rPr>
      <t xml:space="preserve"> </t>
    </r>
    <r>
      <rPr>
        <i/>
        <sz val="12"/>
        <color rgb="FF000000"/>
        <rFont val="Times New Roman Cyr1"/>
        <charset val="204"/>
      </rPr>
      <t>края на периода</t>
    </r>
    <r>
      <rPr>
        <sz val="10"/>
        <color rgb="FF000000"/>
        <rFont val="Times New Roman CYR1"/>
        <charset val="204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</si>
  <si>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</si>
  <si>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color rgb="FF000000"/>
        <rFont val="Times New Roman CYR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</si>
  <si>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color rgb="FF000000"/>
        <rFont val="Times New Roman CYR"/>
        <charset val="204"/>
      </rPr>
      <t>срочни депозити</t>
    </r>
    <r>
      <rPr>
        <sz val="12"/>
        <color rgb="FF000000"/>
        <rFont val="Times New Roman CYR"/>
        <charset val="204"/>
      </rPr>
      <t xml:space="preserve"> (+/-)</t>
    </r>
  </si>
  <si>
    <r>
      <t xml:space="preserve">покупко-продажба на </t>
    </r>
    <r>
      <rPr>
        <b/>
        <i/>
        <sz val="12"/>
        <color rgb="FF000000"/>
        <rFont val="Times New Roman CYR"/>
        <charset val="204"/>
      </rPr>
      <t>валута</t>
    </r>
    <r>
      <rPr>
        <sz val="12"/>
        <color rgb="FF000000"/>
        <rFont val="Times New Roman CYR"/>
        <charset val="204"/>
      </rPr>
      <t xml:space="preserve"> (+/-)</t>
    </r>
  </si>
  <si>
    <r>
      <t xml:space="preserve">операции </t>
    </r>
    <r>
      <rPr>
        <b/>
        <i/>
        <sz val="12"/>
        <color rgb="FF000000"/>
        <rFont val="Times New Roman CYR"/>
        <charset val="204"/>
      </rPr>
      <t>СЕБРА</t>
    </r>
    <r>
      <rPr>
        <i/>
        <sz val="12"/>
        <color rgb="FF000000"/>
        <rFont val="Times New Roman Cyr1"/>
        <charset val="204"/>
      </rPr>
      <t xml:space="preserve"> - </t>
    </r>
    <r>
      <rPr>
        <b/>
        <i/>
        <sz val="12"/>
        <color rgb="FF000000"/>
        <rFont val="Times New Roman CYR"/>
        <charset val="204"/>
      </rPr>
      <t>захранване на "сметки за наличности"</t>
    </r>
    <r>
      <rPr>
        <sz val="12"/>
        <color rgb="FF000000"/>
        <rFont val="Times New Roman CYR"/>
        <charset val="204"/>
      </rPr>
      <t xml:space="preserve"> (+/-)</t>
    </r>
  </si>
  <si>
    <t>салдо по сметката на ЦБ за разпределение на преводи от системата за брутен сетълмент в реално време (+/-)</t>
  </si>
  <si>
    <t>VI. ВСИЧКО ОПЕРАЦИИ С ФИНАНСОВИ АКТИВИ И ПАСИВИ</t>
  </si>
  <si>
    <t>ГЛ. СЧЕТОВОДИТЕЛ:</t>
  </si>
  <si>
    <t>Гергана Павлова</t>
  </si>
  <si>
    <t>( име и фамилия)</t>
  </si>
  <si>
    <t>ИЗГОТВИЛ:</t>
  </si>
  <si>
    <t>Биляна Петрова</t>
  </si>
  <si>
    <t>РЪКОВОДИТЕЛ:</t>
  </si>
  <si>
    <t>Николай Митков</t>
  </si>
  <si>
    <t>дата</t>
  </si>
  <si>
    <t xml:space="preserve">                                                                      ( име и фамилия)</t>
  </si>
  <si>
    <t>служебни телефони</t>
  </si>
  <si>
    <t>e-mail:</t>
  </si>
  <si>
    <t>ob_finansi@parvomai.escom.bg</t>
  </si>
  <si>
    <t>Web-адрес:</t>
  </si>
  <si>
    <t xml:space="preserve">        II.1. РАЗХОДИ ПО ДЕЙНОСТИ</t>
  </si>
  <si>
    <t>II.1. РАЗХОДИ ПО ДЕЙНОСТИ</t>
  </si>
  <si>
    <t>НАИМЕНОВАНИЯ НА ПАРАГРАФИТЕ И ПОДПАРАГРАФИТЕ</t>
  </si>
  <si>
    <t>&lt;------          ГРУПА    -  код  по  ЕБК</t>
  </si>
  <si>
    <t>101 Изпълнителни и законодателни органи</t>
  </si>
  <si>
    <t>(наименование на дейността)</t>
  </si>
  <si>
    <t>Разходи за лихви и отстъпки по облигации, емитирани и търгувани на международните капиталови пазари</t>
  </si>
  <si>
    <t>край на група</t>
  </si>
  <si>
    <t>205 Защита на населението, управление и дейности при стихийни бедствия и аварии</t>
  </si>
  <si>
    <t>301 Образование</t>
  </si>
  <si>
    <t>401 Здравеопазване</t>
  </si>
  <si>
    <t>503 Програми, дейности и служби по социалното осигуряване, подпомагане и заетостта</t>
  </si>
  <si>
    <t>601 Жилищно строителство, благоустройство, комунално стопанство</t>
  </si>
  <si>
    <t>602 Опазване на околната среда</t>
  </si>
  <si>
    <t>702 Физическа култура и спорт</t>
  </si>
  <si>
    <t>703 Култура</t>
  </si>
  <si>
    <t>803 Транспорт и съобщения</t>
  </si>
  <si>
    <t>805 Туризъм</t>
  </si>
  <si>
    <t>806 Други дейности по икономиката</t>
  </si>
  <si>
    <t>901 Разходи некласифицирани в другите функции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</si>
  <si>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</si>
  <si>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</si>
  <si>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</si>
  <si>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rgb="FF800080"/>
        <rFont val="Times New Roman"/>
        <family val="1"/>
        <charset val="204"/>
      </rPr>
      <t>ОТЧЕТ</t>
    </r>
    <r>
      <rPr>
        <b/>
        <sz val="14"/>
        <color rgb="FF000000"/>
        <rFont val="Times New Roman"/>
        <family val="1"/>
        <charset val="204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</si>
  <si>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</si>
  <si>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rgb="FF800000"/>
        <rFont val="Times New Roman"/>
        <family val="1"/>
        <charset val="204"/>
      </rPr>
      <t>ОТЧЕТ</t>
    </r>
    <r>
      <rPr>
        <b/>
        <sz val="14"/>
        <color rgb="FF000000"/>
        <rFont val="Times New Roman"/>
        <family val="1"/>
        <charset val="204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</si>
  <si>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</si>
  <si>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rgb="FF000080"/>
        <rFont val="Times New Roman"/>
        <family val="1"/>
        <charset val="204"/>
      </rPr>
      <t>ОТЧЕТ</t>
    </r>
    <r>
      <rPr>
        <b/>
        <sz val="14"/>
        <color rgb="FF000000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</si>
  <si>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</si>
  <si>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rgb="FF000080"/>
        <rFont val="Times New Roman"/>
        <family val="1"/>
        <charset val="204"/>
      </rPr>
      <t>ОТЧЕТ</t>
    </r>
    <r>
      <rPr>
        <b/>
        <sz val="14"/>
        <color rgb="FF000000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</si>
  <si>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</si>
  <si>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rgb="FF000080"/>
        <rFont val="Times New Roman"/>
        <family val="1"/>
        <charset val="204"/>
      </rPr>
      <t>ОТЧЕТ</t>
    </r>
    <r>
      <rPr>
        <b/>
        <sz val="14"/>
        <color rgb="FF000000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</si>
  <si>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</si>
  <si>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rgb="FF000080"/>
        <rFont val="Times New Roman"/>
        <family val="1"/>
        <charset val="204"/>
      </rPr>
      <t>ОТЧЕТ</t>
    </r>
    <r>
      <rPr>
        <b/>
        <sz val="14"/>
        <color rgb="FF000000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</si>
  <si>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</si>
  <si>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</si>
  <si>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t>101 Централни държавни органи</t>
  </si>
  <si>
    <t>103 Централни държавни органи по образованието</t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</si>
  <si>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</si>
  <si>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</si>
  <si>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</si>
  <si>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</si>
  <si>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</si>
  <si>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</si>
  <si>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</si>
  <si>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</si>
  <si>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</si>
  <si>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</si>
  <si>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</si>
  <si>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>123 Общински съвети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</si>
  <si>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</si>
  <si>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</si>
  <si>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</si>
  <si>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</si>
  <si>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</si>
  <si>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</si>
  <si>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</si>
  <si>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</si>
  <si>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</si>
  <si>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</si>
  <si>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</si>
  <si>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</si>
  <si>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</si>
  <si>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</si>
  <si>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</si>
  <si>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</si>
  <si>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</si>
  <si>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</si>
  <si>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</si>
  <si>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</si>
  <si>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</si>
  <si>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</si>
  <si>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</si>
  <si>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</si>
  <si>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</si>
  <si>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</si>
  <si>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</si>
  <si>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</si>
  <si>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</si>
  <si>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</si>
  <si>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</si>
  <si>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</si>
  <si>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</si>
  <si>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</si>
  <si>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</si>
  <si>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</si>
  <si>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</si>
  <si>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</si>
  <si>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</si>
  <si>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</si>
  <si>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</si>
  <si>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</si>
  <si>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</si>
  <si>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</si>
  <si>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</si>
  <si>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</si>
  <si>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</si>
  <si>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</si>
  <si>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</si>
  <si>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</si>
  <si>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</si>
  <si>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</si>
  <si>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</si>
  <si>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</si>
  <si>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</si>
  <si>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</si>
  <si>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</si>
  <si>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</si>
  <si>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</si>
  <si>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</si>
  <si>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</si>
  <si>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</si>
  <si>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</si>
  <si>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</si>
  <si>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</si>
  <si>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</si>
  <si>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</si>
  <si>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</si>
  <si>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</si>
  <si>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</si>
  <si>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</si>
  <si>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</si>
  <si>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</si>
  <si>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</si>
  <si>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</si>
  <si>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</si>
  <si>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</si>
  <si>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>412 Многопрофилни болници за активно лечение</t>
  </si>
  <si>
    <t>415 Домове за медико-социални грижи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</si>
  <si>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</si>
  <si>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</si>
  <si>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</si>
  <si>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</si>
  <si>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</si>
  <si>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</si>
  <si>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</si>
  <si>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</si>
  <si>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</si>
  <si>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</si>
  <si>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</si>
  <si>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</si>
  <si>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</si>
  <si>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</si>
  <si>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</si>
  <si>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</si>
  <si>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color rgb="FF000000"/>
        <rFont val="Times New Roman Bold"/>
        <charset val="204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</si>
  <si>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</si>
  <si>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</si>
  <si>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</si>
  <si>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</si>
  <si>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</si>
  <si>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</si>
  <si>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</si>
  <si>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</si>
  <si>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</si>
  <si>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</si>
  <si>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</si>
  <si>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</si>
  <si>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</si>
  <si>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</si>
  <si>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</si>
  <si>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</si>
  <si>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</si>
  <si>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</si>
  <si>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</si>
  <si>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</si>
  <si>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</si>
  <si>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</si>
  <si>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</si>
  <si>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</si>
  <si>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</si>
  <si>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</si>
  <si>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</si>
  <si>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</si>
  <si>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</si>
  <si>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</si>
  <si>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пълнолетни лица с увреждания</t>
  </si>
  <si>
    <t>545 Социални услуги в домашна среда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</si>
  <si>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</si>
  <si>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</si>
  <si>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</si>
  <si>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</si>
  <si>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</si>
  <si>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</si>
  <si>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</si>
  <si>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</si>
  <si>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Асистентска подкрепа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</si>
  <si>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</si>
  <si>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</si>
  <si>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</si>
  <si>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</si>
  <si>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</si>
  <si>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</si>
  <si>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</si>
  <si>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Минерални води и бани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</si>
  <si>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</si>
  <si>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</si>
  <si>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</si>
  <si>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</si>
  <si>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</si>
  <si>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</si>
  <si>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</si>
  <si>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</si>
  <si>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</si>
  <si>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</si>
  <si>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</si>
  <si>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</si>
  <si>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</si>
  <si>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</si>
  <si>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</si>
  <si>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</si>
  <si>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</si>
  <si>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</si>
  <si>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</si>
  <si>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</si>
  <si>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</si>
  <si>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</si>
  <si>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</si>
  <si>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</si>
  <si>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</si>
  <si>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</si>
  <si>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</si>
  <si>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</si>
  <si>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</si>
  <si>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</si>
  <si>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</si>
  <si>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</si>
  <si>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</si>
  <si>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</si>
  <si>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</si>
  <si>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</si>
  <si>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</si>
  <si>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</si>
  <si>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</si>
  <si>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</si>
  <si>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</si>
  <si>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</si>
  <si>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</si>
  <si>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</si>
  <si>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</si>
  <si>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</si>
  <si>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</si>
  <si>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</si>
  <si>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</si>
  <si>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</si>
  <si>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</si>
  <si>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</si>
  <si>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</si>
  <si>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</si>
  <si>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</si>
  <si>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</si>
  <si>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</si>
  <si>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</si>
  <si>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</si>
  <si>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</si>
  <si>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</si>
  <si>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</si>
  <si>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</si>
  <si>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</si>
  <si>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</si>
  <si>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</si>
  <si>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</si>
  <si>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</si>
  <si>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</si>
  <si>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</si>
  <si>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</si>
  <si>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</si>
  <si>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</si>
  <si>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</si>
  <si>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</si>
  <si>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</si>
  <si>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</si>
  <si>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</si>
  <si>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</si>
  <si>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</si>
  <si>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</si>
  <si>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</si>
  <si>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</si>
  <si>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</si>
  <si>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</si>
  <si>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</si>
  <si>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</si>
  <si>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</si>
  <si>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</si>
  <si>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</si>
  <si>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</si>
  <si>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</si>
  <si>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</si>
  <si>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</si>
  <si>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</si>
  <si>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</si>
  <si>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</si>
  <si>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</si>
  <si>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</si>
  <si>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</si>
  <si>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</si>
  <si>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</si>
  <si>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</si>
  <si>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</si>
  <si>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</si>
  <si>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</si>
  <si>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>998 Резерв</t>
  </si>
  <si>
    <t>"OP_LIST"  и "OP_LIST2"</t>
  </si>
  <si>
    <t>ИЗБЕРЕТЕ ОПЕРАТИВНА ПРОГРАМА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</si>
  <si>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</si>
  <si>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</si>
  <si>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</si>
  <si>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</si>
  <si>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</si>
  <si>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</si>
  <si>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</si>
  <si>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</si>
  <si>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</si>
  <si>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</si>
  <si>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</si>
  <si>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</si>
  <si>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</si>
  <si>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</si>
  <si>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</si>
  <si>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</si>
  <si>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</si>
  <si>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</si>
  <si>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</si>
  <si>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</si>
  <si>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</si>
  <si>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</si>
  <si>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</si>
  <si>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>ОП "Фонд за европейско подпомагане на най-нуждаещите се лица"</t>
  </si>
  <si>
    <t>ПЕРИОД 2007-2013</t>
  </si>
  <si>
    <t>КФ - ОП "ТРАНСПОРТ"</t>
  </si>
  <si>
    <t>98101</t>
  </si>
  <si>
    <t>КФ - ОП "ОКОЛНА СРЕДА" /2007-2013/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</si>
  <si>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</si>
  <si>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</si>
  <si>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</si>
  <si>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</si>
  <si>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</si>
  <si>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</si>
  <si>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</si>
  <si>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 /2007-2013/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</si>
  <si>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</si>
  <si>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</si>
  <si>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</si>
  <si>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</si>
  <si>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</si>
  <si>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</si>
  <si>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</si>
  <si>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</si>
  <si>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</si>
  <si>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</si>
  <si>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</si>
  <si>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</si>
  <si>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</si>
  <si>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</si>
  <si>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</si>
  <si>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</si>
  <si>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</si>
  <si>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</si>
  <si>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</si>
  <si>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</si>
  <si>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</si>
  <si>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</si>
  <si>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</si>
  <si>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</si>
  <si>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</si>
  <si>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</si>
  <si>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</si>
  <si>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</si>
  <si>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</si>
  <si>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</si>
  <si>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</si>
  <si>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"PRBK"</t>
  </si>
  <si>
    <r>
      <t>А )</t>
    </r>
    <r>
      <rPr>
        <b/>
        <sz val="12"/>
        <color rgb="FF800080"/>
        <rFont val="Times New Roman CYR1"/>
        <charset val="204"/>
      </rPr>
      <t xml:space="preserve"> </t>
    </r>
    <r>
      <rPr>
        <b/>
        <sz val="12"/>
        <color rgb="FF000080"/>
        <rFont val="Times New Roman Cyr1"/>
        <charset val="204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</si>
  <si>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rgb="FF800080"/>
        <rFont val="Times New Roman CYR1"/>
        <charset val="204"/>
      </rPr>
      <t>А.1)</t>
    </r>
    <r>
      <rPr>
        <b/>
        <sz val="12"/>
        <color rgb="FF800080"/>
        <rFont val="Times New Roman CYR1"/>
        <charset val="204"/>
      </rPr>
      <t xml:space="preserve"> </t>
    </r>
    <r>
      <rPr>
        <b/>
        <sz val="12"/>
        <color rgb="FF000080"/>
        <rFont val="Times New Roman Cyr1"/>
        <charset val="204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</si>
  <si>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</si>
  <si>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</si>
  <si>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</si>
  <si>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</si>
  <si>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</si>
  <si>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>Министерски съвет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</si>
  <si>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</si>
  <si>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</si>
  <si>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</si>
  <si>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</si>
  <si>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</si>
  <si>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</si>
  <si>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</si>
  <si>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</si>
  <si>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</si>
  <si>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</si>
  <si>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</si>
  <si>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</si>
  <si>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</si>
  <si>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</si>
  <si>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</si>
  <si>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</si>
  <si>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</si>
  <si>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</si>
  <si>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</si>
  <si>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</si>
  <si>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</si>
  <si>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Министерство на образованието и науката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</si>
  <si>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</si>
  <si>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</si>
  <si>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</si>
  <si>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</si>
  <si>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</si>
  <si>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</si>
  <si>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</si>
  <si>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</si>
  <si>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</si>
  <si>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</si>
  <si>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</si>
  <si>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</si>
  <si>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</si>
  <si>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</si>
  <si>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</si>
  <si>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</si>
  <si>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</si>
  <si>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</si>
  <si>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</si>
  <si>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</si>
  <si>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</si>
  <si>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</si>
  <si>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</si>
  <si>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</si>
  <si>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</si>
  <si>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</si>
  <si>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</si>
  <si>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</si>
  <si>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</si>
  <si>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</si>
  <si>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</si>
  <si>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</si>
  <si>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</si>
  <si>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</si>
  <si>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</si>
  <si>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</si>
  <si>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</si>
  <si>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</si>
  <si>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</si>
  <si>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</si>
  <si>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</si>
  <si>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</si>
  <si>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</si>
  <si>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</si>
  <si>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</si>
  <si>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</si>
  <si>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</si>
  <si>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</si>
  <si>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</si>
  <si>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</si>
  <si>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</si>
  <si>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</si>
  <si>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</si>
  <si>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</si>
  <si>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</si>
  <si>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</si>
  <si>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</si>
  <si>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</si>
  <si>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</si>
  <si>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</si>
  <si>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</si>
  <si>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</si>
  <si>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</si>
  <si>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</si>
  <si>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</si>
  <si>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</si>
  <si>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</si>
  <si>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</si>
  <si>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</si>
  <si>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</si>
  <si>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</si>
  <si>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</si>
  <si>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</si>
  <si>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</si>
  <si>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rgb="FF800080"/>
        <rFont val="Times New Roman CYR1"/>
        <charset val="204"/>
      </rPr>
      <t xml:space="preserve"> </t>
    </r>
    <r>
      <rPr>
        <b/>
        <i/>
        <sz val="14"/>
        <color rgb="FF800080"/>
        <rFont val="Times New Roman CYR1"/>
        <charset val="204"/>
      </rPr>
      <t>А.2)</t>
    </r>
    <r>
      <rPr>
        <b/>
        <sz val="12"/>
        <color rgb="FF0000FF"/>
        <rFont val="Times New Roman CYR"/>
        <charset val="204"/>
      </rPr>
      <t xml:space="preserve"> </t>
    </r>
    <r>
      <rPr>
        <b/>
        <sz val="12"/>
        <color rgb="FF000080"/>
        <rFont val="Times New Roman Cyr1"/>
        <charset val="204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</si>
  <si>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rgb="FF333399"/>
        <rFont val="Times New Roman CYR1"/>
        <charset val="204"/>
      </rPr>
      <t xml:space="preserve"> </t>
    </r>
    <r>
      <rPr>
        <b/>
        <sz val="12"/>
        <color rgb="FF000000"/>
        <rFont val="Times New Roman Cyr"/>
        <charset val="204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</si>
  <si>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rgb="FF333399"/>
        <rFont val="Times New Roman CYR1"/>
        <charset val="204"/>
      </rPr>
      <t xml:space="preserve"> </t>
    </r>
    <r>
      <rPr>
        <b/>
        <sz val="12"/>
        <color rgb="FF000000"/>
        <rFont val="Times New Roman Cyr"/>
        <charset val="204"/>
      </rPr>
      <t>кодове на ДВУ и БАН, финансирани от</t>
    </r>
    <r>
      <rPr>
        <b/>
        <i/>
        <sz val="12"/>
        <color rgb="FF000000"/>
        <rFont val="Times New Roman Bold"/>
        <charset val="204"/>
      </rPr>
      <t xml:space="preserve"> </t>
    </r>
    <r>
      <rPr>
        <b/>
        <i/>
        <sz val="12"/>
        <color rgb="FF000080"/>
        <rFont val="Times New Roman Bold"/>
        <charset val="204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</si>
  <si>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</si>
  <si>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rgb="FF000080"/>
        <rFont val="Times New Roman Bold"/>
        <charset val="204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</si>
  <si>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</si>
  <si>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rgb="FF000080"/>
        <rFont val="Times New Roman Bold"/>
        <charset val="204"/>
      </rPr>
      <t>"Паисий Хилендарски" - Пловдив</t>
    </r>
  </si>
  <si>
    <t>1703</t>
  </si>
  <si>
    <r>
      <t>Университет</t>
    </r>
    <r>
      <rPr>
        <b/>
        <i/>
        <sz val="12"/>
        <color rgb="FF000080"/>
        <rFont val="Times New Roman CYR1"/>
        <charset val="204"/>
      </rPr>
      <t xml:space="preserve"> </t>
    </r>
    <r>
      <rPr>
        <b/>
        <i/>
        <sz val="12"/>
        <color rgb="FF000080"/>
        <rFont val="Times New Roman Bold"/>
        <charset val="204"/>
      </rPr>
      <t>"Проф. д-р Асен Златаров"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</si>
  <si>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</si>
  <si>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rgb="FF000080"/>
        <rFont val="Times New Roman Bold"/>
        <charset val="204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</si>
  <si>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</si>
  <si>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rgb="FF000080"/>
        <rFont val="Times New Roman CYR1"/>
        <charset val="204"/>
      </rPr>
      <t xml:space="preserve"> </t>
    </r>
    <r>
      <rPr>
        <b/>
        <i/>
        <sz val="12"/>
        <color rgb="FF000080"/>
        <rFont val="Times New Roman Bold"/>
        <charset val="204"/>
      </rPr>
      <t>"Неофит Рилски"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</si>
  <si>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</si>
  <si>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rgb="FF000080"/>
        <rFont val="Times New Roman Bold"/>
        <charset val="204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</si>
  <si>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</si>
  <si>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rgb="FF000080"/>
        <rFont val="Times New Roman Bold"/>
        <charset val="204"/>
      </rPr>
      <t>"Ангел Кънчев"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Русе</t>
    </r>
  </si>
  <si>
    <t>1712</t>
  </si>
  <si>
    <r>
      <t>Технически</t>
    </r>
    <r>
      <rPr>
        <sz val="12"/>
        <color rgb="FF000080"/>
        <rFont val="Times New Roman CYR"/>
        <charset val="204"/>
      </rPr>
      <t xml:space="preserve"> университет - </t>
    </r>
    <r>
      <rPr>
        <b/>
        <i/>
        <sz val="12"/>
        <color rgb="FF000080"/>
        <rFont val="Times New Roman Bold"/>
        <charset val="204"/>
      </rPr>
      <t>София</t>
    </r>
  </si>
  <si>
    <t>1713</t>
  </si>
  <si>
    <r>
      <t>Технически</t>
    </r>
    <r>
      <rPr>
        <sz val="12"/>
        <color rgb="FF000080"/>
        <rFont val="Times New Roman CYR"/>
        <charset val="204"/>
      </rPr>
      <t xml:space="preserve"> университет - </t>
    </r>
    <r>
      <rPr>
        <b/>
        <i/>
        <sz val="12"/>
        <color rgb="FF000080"/>
        <rFont val="Times New Roman Bold"/>
        <charset val="204"/>
      </rPr>
      <t>София - филиал Пловдив</t>
    </r>
  </si>
  <si>
    <t>1714</t>
  </si>
  <si>
    <r>
      <t>Технически</t>
    </r>
    <r>
      <rPr>
        <sz val="12"/>
        <color rgb="FF000080"/>
        <rFont val="Times New Roman CYR"/>
        <charset val="204"/>
      </rPr>
      <t xml:space="preserve"> университет - </t>
    </r>
    <r>
      <rPr>
        <b/>
        <i/>
        <sz val="12"/>
        <color rgb="FF000080"/>
        <rFont val="Times New Roman Bold"/>
        <charset val="204"/>
      </rPr>
      <t>Варна</t>
    </r>
  </si>
  <si>
    <t>1715</t>
  </si>
  <si>
    <r>
      <t>Технически</t>
    </r>
    <r>
      <rPr>
        <sz val="12"/>
        <color rgb="FF000080"/>
        <rFont val="Times New Roman CYR"/>
        <charset val="204"/>
      </rPr>
      <t xml:space="preserve"> университет - </t>
    </r>
    <r>
      <rPr>
        <b/>
        <i/>
        <sz val="12"/>
        <color rgb="FF000080"/>
        <rFont val="Times New Roman Bold"/>
        <charset val="204"/>
      </rPr>
      <t>Габрово</t>
    </r>
  </si>
  <si>
    <t>1716</t>
  </si>
  <si>
    <r>
      <t xml:space="preserve">Университет по </t>
    </r>
    <r>
      <rPr>
        <b/>
        <i/>
        <sz val="12"/>
        <color rgb="FF000080"/>
        <rFont val="Times New Roman Bold"/>
        <charset val="204"/>
      </rPr>
      <t>архитектура, строителство и геодезия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</si>
  <si>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</si>
  <si>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rgb="FF000080"/>
        <rFont val="Times New Roman Bold"/>
        <charset val="204"/>
      </rPr>
      <t>"Св. Ив. Рилски"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София</t>
    </r>
  </si>
  <si>
    <t>1718</t>
  </si>
  <si>
    <r>
      <t>Лесотехнически</t>
    </r>
    <r>
      <rPr>
        <sz val="12"/>
        <color rgb="FF000080"/>
        <rFont val="Times New Roman CYR"/>
        <charset val="204"/>
      </rPr>
      <t xml:space="preserve"> университет -</t>
    </r>
    <r>
      <rPr>
        <b/>
        <i/>
        <sz val="12"/>
        <color rgb="FF000080"/>
        <rFont val="Times New Roman CYR1"/>
        <charset val="204"/>
      </rPr>
      <t xml:space="preserve"> </t>
    </r>
    <r>
      <rPr>
        <b/>
        <i/>
        <sz val="12"/>
        <color rgb="FF000080"/>
        <rFont val="Times New Roman Bold"/>
        <charset val="204"/>
      </rPr>
      <t>София</t>
    </r>
  </si>
  <si>
    <t>1719</t>
  </si>
  <si>
    <r>
      <t>Химико-технологичен и металургичен</t>
    </r>
    <r>
      <rPr>
        <sz val="12"/>
        <color rgb="FF000080"/>
        <rFont val="Times New Roman CYR"/>
        <charset val="204"/>
      </rPr>
      <t xml:space="preserve"> университет - </t>
    </r>
    <r>
      <rPr>
        <b/>
        <i/>
        <sz val="12"/>
        <color rgb="FF000080"/>
        <rFont val="Times New Roman Bold"/>
        <charset val="204"/>
      </rPr>
      <t>София</t>
    </r>
  </si>
  <si>
    <t>1721</t>
  </si>
  <si>
    <r>
      <t xml:space="preserve">Университет по </t>
    </r>
    <r>
      <rPr>
        <b/>
        <i/>
        <sz val="12"/>
        <color rgb="FF000080"/>
        <rFont val="Times New Roman Bold"/>
        <charset val="204"/>
      </rPr>
      <t>хранителни технологии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Пловдив</t>
    </r>
  </si>
  <si>
    <t>1722</t>
  </si>
  <si>
    <r>
      <t>Аграрен</t>
    </r>
    <r>
      <rPr>
        <b/>
        <i/>
        <sz val="12"/>
        <color rgb="FF000080"/>
        <rFont val="Times New Roman CYR1"/>
        <charset val="204"/>
      </rPr>
      <t xml:space="preserve"> </t>
    </r>
    <r>
      <rPr>
        <sz val="12"/>
        <color rgb="FF000080"/>
        <rFont val="Times New Roman CYR"/>
        <charset val="204"/>
      </rPr>
      <t xml:space="preserve">университет - </t>
    </r>
    <r>
      <rPr>
        <b/>
        <i/>
        <sz val="12"/>
        <color rgb="FF000080"/>
        <rFont val="Times New Roman Bold"/>
        <charset val="204"/>
      </rPr>
      <t>Пловдив</t>
    </r>
  </si>
  <si>
    <t>1723</t>
  </si>
  <si>
    <r>
      <t>Тракийски</t>
    </r>
    <r>
      <rPr>
        <sz val="12"/>
        <color rgb="FF000080"/>
        <rFont val="Times New Roman CYR"/>
        <charset val="204"/>
      </rPr>
      <t xml:space="preserve"> университет - </t>
    </r>
    <r>
      <rPr>
        <b/>
        <i/>
        <sz val="12"/>
        <color rgb="FF000080"/>
        <rFont val="Times New Roman Bold"/>
        <charset val="204"/>
      </rPr>
      <t>Стара Загора</t>
    </r>
  </si>
  <si>
    <t>1731</t>
  </si>
  <si>
    <r>
      <t>Медицински</t>
    </r>
    <r>
      <rPr>
        <sz val="12"/>
        <color rgb="FF000080"/>
        <rFont val="Times New Roman CYR"/>
        <charset val="204"/>
      </rPr>
      <t xml:space="preserve"> университет - </t>
    </r>
    <r>
      <rPr>
        <b/>
        <i/>
        <sz val="12"/>
        <color rgb="FF000080"/>
        <rFont val="Times New Roman Bold"/>
        <charset val="204"/>
      </rPr>
      <t>София</t>
    </r>
  </si>
  <si>
    <t>1732</t>
  </si>
  <si>
    <r>
      <t>Медицински</t>
    </r>
    <r>
      <rPr>
        <sz val="12"/>
        <color rgb="FF000080"/>
        <rFont val="Times New Roman CYR"/>
        <charset val="204"/>
      </rPr>
      <t xml:space="preserve"> университет - </t>
    </r>
    <r>
      <rPr>
        <b/>
        <i/>
        <sz val="12"/>
        <color rgb="FF000080"/>
        <rFont val="Times New Roman Bold"/>
        <charset val="204"/>
      </rPr>
      <t>Пловдив</t>
    </r>
  </si>
  <si>
    <t>1733</t>
  </si>
  <si>
    <r>
      <t>Медицински</t>
    </r>
    <r>
      <rPr>
        <sz val="12"/>
        <color rgb="FF000080"/>
        <rFont val="Times New Roman CYR"/>
        <charset val="204"/>
      </rPr>
      <t xml:space="preserve"> университет </t>
    </r>
    <r>
      <rPr>
        <b/>
        <i/>
        <sz val="12"/>
        <color rgb="FF000080"/>
        <rFont val="Times New Roman Bold"/>
        <charset val="204"/>
      </rPr>
      <t>"Проф. д-р Параскев Иванов Стоянов"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Варна</t>
    </r>
  </si>
  <si>
    <t>1734</t>
  </si>
  <si>
    <r>
      <t>Тракийски</t>
    </r>
    <r>
      <rPr>
        <sz val="12"/>
        <color rgb="FF000080"/>
        <rFont val="Times New Roman CYR"/>
        <charset val="204"/>
      </rPr>
      <t xml:space="preserve"> университет - </t>
    </r>
    <r>
      <rPr>
        <b/>
        <i/>
        <sz val="12"/>
        <color rgb="FF000080"/>
        <rFont val="Times New Roman Bold"/>
        <charset val="204"/>
      </rPr>
      <t>Стара Загора - медицински факултет</t>
    </r>
  </si>
  <si>
    <t>1735</t>
  </si>
  <si>
    <r>
      <t>Медицински</t>
    </r>
    <r>
      <rPr>
        <sz val="12"/>
        <color rgb="FF000080"/>
        <rFont val="Times New Roman CYR"/>
        <charset val="204"/>
      </rPr>
      <t xml:space="preserve"> университет - </t>
    </r>
    <r>
      <rPr>
        <b/>
        <i/>
        <sz val="12"/>
        <color rgb="FF000080"/>
        <rFont val="Times New Roman Bold"/>
        <charset val="204"/>
      </rPr>
      <t>Плевен</t>
    </r>
  </si>
  <si>
    <t>1741</t>
  </si>
  <si>
    <r>
      <t xml:space="preserve">Университет за </t>
    </r>
    <r>
      <rPr>
        <b/>
        <i/>
        <sz val="12"/>
        <color rgb="FF000080"/>
        <rFont val="Times New Roman Bold"/>
        <charset val="204"/>
      </rPr>
      <t>национално и световно стопанство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София</t>
    </r>
  </si>
  <si>
    <t>1742</t>
  </si>
  <si>
    <r>
      <t>Икономически</t>
    </r>
    <r>
      <rPr>
        <sz val="12"/>
        <color rgb="FF000080"/>
        <rFont val="Times New Roman CYR"/>
        <charset val="204"/>
      </rPr>
      <t xml:space="preserve"> университет - </t>
    </r>
    <r>
      <rPr>
        <b/>
        <i/>
        <sz val="12"/>
        <color rgb="FF000080"/>
        <rFont val="Times New Roman Bold"/>
        <charset val="204"/>
      </rPr>
      <t>Варна</t>
    </r>
  </si>
  <si>
    <t>1743</t>
  </si>
  <si>
    <r>
      <t xml:space="preserve">Стопанска академия </t>
    </r>
    <r>
      <rPr>
        <b/>
        <i/>
        <sz val="12"/>
        <color rgb="FF000080"/>
        <rFont val="Times New Roman Bold"/>
        <charset val="204"/>
      </rPr>
      <t>"Димитър Ценов"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</si>
  <si>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</si>
  <si>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rgb="FF000080"/>
        <rFont val="Times New Roman Bold"/>
        <charset val="204"/>
      </rPr>
      <t>"Панчо Владигеров"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</si>
  <si>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</si>
  <si>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rgb="FF000080"/>
        <rFont val="Times New Roman Bold"/>
        <charset val="204"/>
      </rPr>
      <t xml:space="preserve">"Кр. Сарафов" </t>
    </r>
    <r>
      <rPr>
        <sz val="12"/>
        <color rgb="FF000080"/>
        <rFont val="Times New Roman Bold"/>
        <charset val="204"/>
      </rPr>
      <t xml:space="preserve">- </t>
    </r>
    <r>
      <rPr>
        <b/>
        <i/>
        <sz val="12"/>
        <color rgb="FF000080"/>
        <rFont val="Times New Roman Bold"/>
        <charset val="204"/>
      </rPr>
      <t>София</t>
    </r>
  </si>
  <si>
    <t>1753</t>
  </si>
  <si>
    <r>
      <t xml:space="preserve">Национална </t>
    </r>
    <r>
      <rPr>
        <b/>
        <i/>
        <sz val="12"/>
        <color rgb="FF000080"/>
        <rFont val="Times New Roman Bold"/>
        <charset val="204"/>
      </rPr>
      <t>художествена</t>
    </r>
    <r>
      <rPr>
        <sz val="12"/>
        <color rgb="FF000080"/>
        <rFont val="Times New Roman CYR"/>
        <charset val="204"/>
      </rPr>
      <t xml:space="preserve"> академия - </t>
    </r>
    <r>
      <rPr>
        <b/>
        <i/>
        <sz val="12"/>
        <color rgb="FF000080"/>
        <rFont val="Times New Roman Bold"/>
        <charset val="204"/>
      </rPr>
      <t>София</t>
    </r>
  </si>
  <si>
    <t>1754</t>
  </si>
  <si>
    <r>
      <t>Академия за</t>
    </r>
    <r>
      <rPr>
        <sz val="12"/>
        <color rgb="FF000080"/>
        <rFont val="Times New Roman Bold"/>
        <charset val="204"/>
      </rPr>
      <t xml:space="preserve"> </t>
    </r>
    <r>
      <rPr>
        <b/>
        <i/>
        <sz val="12"/>
        <color rgb="FF000080"/>
        <rFont val="Times New Roman Bold"/>
        <charset val="204"/>
      </rPr>
      <t>музикално, танцово и изобразително изкуство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Пловдив</t>
    </r>
  </si>
  <si>
    <t>1759</t>
  </si>
  <si>
    <r>
      <t xml:space="preserve">Национална </t>
    </r>
    <r>
      <rPr>
        <b/>
        <i/>
        <sz val="12"/>
        <color rgb="FF000080"/>
        <rFont val="Times New Roman Bold"/>
        <charset val="204"/>
      </rPr>
      <t>спортна</t>
    </r>
    <r>
      <rPr>
        <sz val="12"/>
        <color rgb="FF000080"/>
        <rFont val="Times New Roman CYR"/>
        <charset val="204"/>
      </rPr>
      <t xml:space="preserve"> академия </t>
    </r>
    <r>
      <rPr>
        <b/>
        <i/>
        <sz val="12"/>
        <color rgb="FF000080"/>
        <rFont val="Times New Roman Bold"/>
        <charset val="204"/>
      </rPr>
      <t>"Васил Левски"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София</t>
    </r>
  </si>
  <si>
    <t>1767</t>
  </si>
  <si>
    <r>
      <t xml:space="preserve">Висше строително училище </t>
    </r>
    <r>
      <rPr>
        <b/>
        <i/>
        <sz val="12"/>
        <color rgb="FF000080"/>
        <rFont val="Times New Roman Bold"/>
        <charset val="204"/>
      </rPr>
      <t xml:space="preserve">"Любен Каравелов" </t>
    </r>
    <r>
      <rPr>
        <sz val="12"/>
        <color rgb="FF000080"/>
        <rFont val="Times New Roman Bold"/>
        <charset val="204"/>
      </rPr>
      <t xml:space="preserve">- </t>
    </r>
    <r>
      <rPr>
        <b/>
        <i/>
        <sz val="12"/>
        <color rgb="FF000080"/>
        <rFont val="Times New Roman Bold"/>
        <charset val="204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</si>
  <si>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</si>
  <si>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rgb="FF000080"/>
        <rFont val="Times New Roman Bold"/>
        <charset val="204"/>
      </rPr>
      <t xml:space="preserve">"Тодор Каблешков" </t>
    </r>
    <r>
      <rPr>
        <sz val="12"/>
        <color rgb="FF000080"/>
        <rFont val="Times New Roman Bold"/>
        <charset val="204"/>
      </rPr>
      <t xml:space="preserve">- </t>
    </r>
    <r>
      <rPr>
        <b/>
        <i/>
        <sz val="12"/>
        <color rgb="FF000080"/>
        <rFont val="Times New Roman Bold"/>
        <charset val="204"/>
      </rPr>
      <t>София</t>
    </r>
  </si>
  <si>
    <t>1771</t>
  </si>
  <si>
    <r>
      <t>Университет по</t>
    </r>
    <r>
      <rPr>
        <sz val="12"/>
        <color rgb="FF000080"/>
        <rFont val="Times New Roman Bold"/>
        <charset val="204"/>
      </rPr>
      <t xml:space="preserve"> </t>
    </r>
    <r>
      <rPr>
        <b/>
        <i/>
        <sz val="12"/>
        <color rgb="FF000080"/>
        <rFont val="Times New Roman Bold"/>
        <charset val="204"/>
      </rPr>
      <t>библиотекознание и информационни технологии</t>
    </r>
    <r>
      <rPr>
        <sz val="12"/>
        <color rgb="FF00008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София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</si>
  <si>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</si>
  <si>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</si>
  <si>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</si>
  <si>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rgb="FF800000"/>
        <rFont val="Times New Roman Bold"/>
        <charset val="204"/>
      </rPr>
      <t xml:space="preserve"> - </t>
    </r>
    <r>
      <rPr>
        <b/>
        <i/>
        <sz val="12"/>
        <color rgb="FF800000"/>
        <rFont val="Times New Roman BOLD"/>
        <charset val="204"/>
      </rPr>
      <t>София</t>
    </r>
  </si>
  <si>
    <r>
      <t xml:space="preserve">        А.2.1.б)</t>
    </r>
    <r>
      <rPr>
        <b/>
        <sz val="12"/>
        <color rgb="FF000080"/>
        <rFont val="Times New Roman Cyr1"/>
        <charset val="204"/>
      </rPr>
      <t xml:space="preserve"> </t>
    </r>
    <r>
      <rPr>
        <b/>
        <sz val="11"/>
        <color rgb="FF000000"/>
        <rFont val="Times New Roman CYR"/>
        <charset val="204"/>
      </rPr>
      <t xml:space="preserve">кодове на ДВУ и ВА "Г. С. Раковски", финансирани от </t>
    </r>
    <r>
      <rPr>
        <b/>
        <i/>
        <sz val="11"/>
        <color rgb="FF000080"/>
        <rFont val="Times New Roman Bold"/>
        <charset val="204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</si>
  <si>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</si>
  <si>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rgb="FF000080"/>
        <rFont val="Times New Roman Bold"/>
        <charset val="204"/>
      </rPr>
      <t>"Г. С. Раковски"</t>
    </r>
    <r>
      <rPr>
        <b/>
        <i/>
        <sz val="12"/>
        <color rgb="FF000000"/>
        <rFont val="Times New Roman Bold"/>
        <charset val="204"/>
      </rPr>
      <t xml:space="preserve"> - </t>
    </r>
    <r>
      <rPr>
        <b/>
        <i/>
        <sz val="12"/>
        <color rgb="FF000080"/>
        <rFont val="Times New Roman Bold"/>
        <charset val="204"/>
      </rPr>
      <t>София</t>
    </r>
  </si>
  <si>
    <t>1282</t>
  </si>
  <si>
    <r>
      <t xml:space="preserve">Национален </t>
    </r>
    <r>
      <rPr>
        <b/>
        <i/>
        <sz val="12"/>
        <color rgb="FF000080"/>
        <rFont val="Times New Roman Bold"/>
        <charset val="204"/>
      </rPr>
      <t>военен</t>
    </r>
    <r>
      <rPr>
        <sz val="12"/>
        <color rgb="FF000000"/>
        <rFont val="Times New Roman CYR1"/>
        <charset val="204"/>
      </rPr>
      <t xml:space="preserve"> университет </t>
    </r>
    <r>
      <rPr>
        <b/>
        <i/>
        <sz val="12"/>
        <color rgb="FF000080"/>
        <rFont val="Times New Roman Bold"/>
        <charset val="204"/>
      </rPr>
      <t>"Васил Левски"</t>
    </r>
    <r>
      <rPr>
        <sz val="12"/>
        <color rgb="FF000080"/>
        <rFont val="Times New Roman Bold"/>
        <charset val="204"/>
      </rPr>
      <t xml:space="preserve"> </t>
    </r>
    <r>
      <rPr>
        <sz val="12"/>
        <color rgb="FF000000"/>
        <rFont val="Times New Roman Bold"/>
        <charset val="204"/>
      </rPr>
      <t xml:space="preserve">- </t>
    </r>
    <r>
      <rPr>
        <b/>
        <i/>
        <sz val="12"/>
        <color rgb="FF000080"/>
        <rFont val="Times New Roman Bold"/>
        <charset val="204"/>
      </rPr>
      <t>Велико Търново</t>
    </r>
  </si>
  <si>
    <t>1283</t>
  </si>
  <si>
    <r>
      <t xml:space="preserve">Висше </t>
    </r>
    <r>
      <rPr>
        <b/>
        <i/>
        <sz val="12"/>
        <color rgb="FF000080"/>
        <rFont val="Times New Roman Bold"/>
        <charset val="204"/>
      </rPr>
      <t>военноморско</t>
    </r>
    <r>
      <rPr>
        <sz val="12"/>
        <color rgb="FF000000"/>
        <rFont val="Times New Roman CYR1"/>
        <charset val="204"/>
      </rPr>
      <t xml:space="preserve"> училище </t>
    </r>
    <r>
      <rPr>
        <b/>
        <i/>
        <sz val="12"/>
        <color rgb="FF000080"/>
        <rFont val="Times New Roman Bold"/>
        <charset val="204"/>
      </rPr>
      <t>"Н. Й. Вапцаров"</t>
    </r>
    <r>
      <rPr>
        <b/>
        <i/>
        <sz val="12"/>
        <color rgb="FF008000"/>
        <rFont val="Times New Roman Bold"/>
        <charset val="204"/>
      </rPr>
      <t xml:space="preserve"> </t>
    </r>
    <r>
      <rPr>
        <sz val="12"/>
        <color rgb="FF000000"/>
        <rFont val="Times New Roman Bold"/>
        <charset val="204"/>
      </rPr>
      <t xml:space="preserve">- </t>
    </r>
    <r>
      <rPr>
        <b/>
        <i/>
        <sz val="12"/>
        <color rgb="FF000080"/>
        <rFont val="Times New Roman Bold"/>
        <charset val="204"/>
      </rPr>
      <t>Варна</t>
    </r>
  </si>
  <si>
    <r>
      <t xml:space="preserve">    А.2.2)</t>
    </r>
    <r>
      <rPr>
        <b/>
        <sz val="12"/>
        <color rgb="FF000080"/>
        <rFont val="Times New Roman Cyr1"/>
        <charset val="204"/>
      </rPr>
      <t xml:space="preserve"> </t>
    </r>
    <r>
      <rPr>
        <b/>
        <sz val="11"/>
        <color rgb="FF000000"/>
        <rFont val="Times New Roman CYR"/>
        <charset val="204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</si>
  <si>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rgb="FFFF0000"/>
        <rFont val="Times New Roman CYR1"/>
        <charset val="204"/>
      </rPr>
      <t xml:space="preserve"> </t>
    </r>
    <r>
      <rPr>
        <b/>
        <sz val="11"/>
        <color rgb="FF000000"/>
        <rFont val="Times New Roman CYR"/>
        <charset val="204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</si>
  <si>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</si>
  <si>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</si>
  <si>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</si>
  <si>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>Държавно предприятие „Единен системен оператор“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</si>
  <si>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</si>
  <si>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color rgb="FF000000"/>
        <rFont val="Times New Roman CYR1"/>
        <charset val="204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</si>
  <si>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</si>
  <si>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color rgb="FF000000"/>
        <rFont val="Times New Roman CYR1"/>
        <charset val="204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</si>
  <si>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</si>
  <si>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</si>
  <si>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</si>
  <si>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</si>
  <si>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</si>
  <si>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</si>
  <si>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</si>
  <si>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</si>
  <si>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</si>
  <si>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</si>
  <si>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</si>
  <si>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</si>
  <si>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</si>
  <si>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</si>
  <si>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</si>
  <si>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</si>
  <si>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</si>
  <si>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</si>
  <si>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</si>
  <si>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</si>
  <si>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</si>
  <si>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</si>
  <si>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</si>
  <si>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</si>
  <si>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</si>
  <si>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</si>
  <si>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</si>
  <si>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</si>
  <si>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</si>
  <si>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</si>
  <si>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</si>
  <si>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</si>
  <si>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</si>
  <si>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</si>
  <si>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</si>
  <si>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</si>
  <si>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</si>
  <si>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</si>
  <si>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</si>
  <si>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</si>
  <si>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</si>
  <si>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</si>
  <si>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</si>
  <si>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</si>
  <si>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</si>
  <si>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</si>
  <si>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</si>
  <si>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>Бургас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</si>
  <si>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</si>
  <si>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</si>
  <si>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</si>
  <si>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</si>
  <si>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</si>
  <si>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</si>
  <si>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</si>
  <si>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</si>
  <si>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</si>
  <si>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</si>
  <si>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</si>
  <si>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</si>
  <si>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</si>
  <si>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</si>
  <si>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</si>
  <si>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</si>
  <si>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</si>
  <si>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</si>
  <si>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</si>
  <si>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</si>
  <si>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</si>
  <si>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</si>
  <si>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</si>
  <si>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</si>
  <si>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</si>
  <si>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</si>
  <si>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</si>
  <si>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</si>
  <si>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</si>
  <si>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</si>
  <si>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</si>
  <si>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</si>
  <si>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</si>
  <si>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</si>
  <si>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</si>
  <si>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</si>
  <si>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</si>
  <si>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</si>
  <si>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</si>
  <si>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</si>
  <si>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</si>
  <si>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</si>
  <si>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</si>
  <si>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</si>
  <si>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</si>
  <si>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</si>
  <si>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</si>
  <si>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</si>
  <si>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</si>
  <si>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</si>
  <si>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</si>
  <si>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</si>
  <si>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</si>
  <si>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</si>
  <si>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</si>
  <si>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</si>
  <si>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</si>
  <si>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</si>
  <si>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</si>
  <si>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</si>
  <si>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</si>
  <si>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</si>
  <si>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</si>
  <si>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</si>
  <si>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</si>
  <si>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</si>
  <si>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</si>
  <si>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</si>
  <si>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</si>
  <si>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</si>
  <si>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</si>
  <si>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</si>
  <si>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</si>
  <si>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</si>
  <si>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</si>
  <si>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</si>
  <si>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</si>
  <si>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</si>
  <si>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</si>
  <si>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</si>
  <si>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</si>
  <si>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</si>
  <si>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</si>
  <si>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</si>
  <si>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</si>
  <si>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</si>
  <si>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</si>
  <si>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</si>
  <si>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</si>
  <si>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</si>
  <si>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</si>
  <si>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</si>
  <si>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</si>
  <si>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</si>
  <si>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</si>
  <si>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</si>
  <si>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</si>
  <si>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</si>
  <si>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</si>
  <si>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</si>
  <si>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</si>
  <si>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</si>
  <si>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</si>
  <si>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</si>
  <si>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</si>
  <si>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</si>
  <si>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</si>
  <si>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</si>
  <si>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</si>
  <si>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</si>
  <si>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</si>
  <si>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</si>
  <si>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</si>
  <si>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</si>
  <si>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</si>
  <si>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</si>
  <si>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</si>
  <si>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</si>
  <si>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</si>
  <si>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</si>
  <si>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</si>
  <si>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</si>
  <si>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</si>
  <si>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</si>
  <si>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</si>
  <si>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</si>
  <si>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</si>
  <si>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</si>
  <si>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</si>
  <si>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</si>
  <si>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</si>
  <si>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</si>
  <si>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</si>
  <si>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</si>
  <si>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</si>
  <si>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</si>
  <si>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</si>
  <si>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</si>
  <si>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</si>
  <si>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</si>
  <si>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</si>
  <si>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</si>
  <si>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</si>
  <si>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</si>
  <si>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</si>
  <si>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</si>
  <si>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</si>
  <si>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</si>
  <si>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</si>
  <si>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</si>
  <si>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</si>
  <si>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</si>
  <si>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</si>
  <si>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</si>
  <si>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</si>
  <si>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</si>
  <si>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</si>
  <si>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</si>
  <si>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</si>
  <si>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</si>
  <si>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</si>
  <si>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</si>
  <si>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</si>
  <si>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</si>
  <si>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</si>
  <si>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</si>
  <si>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</si>
  <si>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</si>
  <si>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</si>
  <si>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</si>
  <si>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</si>
  <si>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</si>
  <si>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</si>
  <si>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</si>
  <si>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</si>
  <si>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</si>
  <si>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</si>
  <si>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</si>
  <si>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</si>
  <si>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</si>
  <si>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</si>
  <si>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</si>
  <si>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</si>
  <si>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</si>
  <si>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</si>
  <si>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</si>
  <si>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</si>
  <si>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</si>
  <si>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</si>
  <si>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</si>
  <si>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</si>
  <si>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</si>
  <si>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</si>
  <si>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</si>
  <si>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</si>
  <si>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</si>
  <si>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</si>
  <si>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</si>
  <si>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</si>
  <si>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</si>
  <si>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</si>
  <si>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</si>
  <si>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</si>
  <si>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</si>
  <si>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</si>
  <si>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</si>
  <si>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</si>
  <si>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</si>
  <si>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</si>
  <si>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</si>
  <si>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</si>
  <si>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</si>
  <si>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</si>
  <si>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</si>
  <si>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</si>
  <si>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</si>
  <si>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</si>
  <si>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</si>
  <si>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</si>
  <si>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</si>
  <si>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</si>
  <si>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</si>
  <si>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</si>
  <si>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</si>
  <si>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</si>
  <si>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</si>
  <si>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</si>
  <si>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</si>
  <si>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</si>
  <si>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</si>
  <si>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</si>
  <si>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</si>
  <si>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</si>
  <si>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</si>
  <si>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</si>
  <si>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</si>
  <si>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</si>
  <si>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</si>
  <si>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</si>
  <si>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</si>
  <si>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</si>
  <si>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</si>
  <si>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</si>
  <si>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</si>
  <si>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</si>
  <si>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</si>
  <si>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</si>
  <si>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</si>
  <si>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</si>
  <si>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</si>
  <si>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</si>
  <si>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</si>
  <si>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</si>
  <si>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</si>
  <si>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</si>
  <si>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</si>
  <si>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</si>
  <si>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</si>
  <si>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</si>
  <si>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</si>
  <si>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</si>
  <si>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</si>
  <si>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</si>
  <si>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</si>
  <si>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</si>
  <si>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</si>
  <si>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</si>
  <si>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</si>
  <si>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</si>
  <si>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</si>
  <si>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</si>
  <si>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</si>
  <si>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</si>
  <si>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</si>
  <si>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</si>
  <si>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</si>
  <si>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</si>
  <si>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</si>
  <si>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</si>
  <si>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</si>
  <si>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</si>
  <si>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</si>
  <si>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</si>
  <si>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</si>
  <si>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</si>
  <si>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</si>
  <si>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</si>
  <si>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</si>
  <si>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</si>
  <si>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</si>
  <si>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</si>
  <si>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</si>
  <si>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</si>
  <si>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</si>
  <si>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</si>
  <si>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</si>
  <si>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</si>
  <si>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</si>
  <si>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</si>
  <si>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</si>
  <si>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</si>
  <si>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</si>
  <si>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</si>
  <si>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</si>
  <si>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</si>
  <si>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</si>
  <si>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</si>
  <si>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</si>
  <si>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</si>
  <si>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</si>
  <si>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</si>
  <si>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</si>
  <si>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</si>
  <si>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</si>
  <si>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</si>
  <si>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</si>
  <si>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</si>
  <si>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</si>
  <si>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</si>
  <si>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</si>
  <si>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</si>
  <si>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</si>
  <si>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</si>
  <si>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</si>
  <si>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</si>
  <si>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</si>
  <si>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</si>
  <si>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</si>
  <si>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</si>
  <si>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</si>
  <si>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</si>
  <si>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</si>
  <si>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</si>
  <si>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</si>
  <si>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</si>
  <si>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</si>
  <si>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</si>
  <si>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</si>
  <si>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</si>
  <si>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</si>
  <si>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</si>
  <si>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</si>
  <si>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</si>
  <si>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</si>
  <si>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</si>
  <si>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</si>
  <si>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</si>
  <si>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</si>
  <si>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</si>
  <si>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</si>
  <si>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</si>
  <si>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</si>
  <si>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</si>
  <si>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</si>
  <si>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</si>
  <si>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</si>
  <si>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</si>
  <si>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</si>
  <si>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</si>
  <si>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</si>
  <si>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</si>
  <si>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</si>
  <si>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</si>
  <si>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</si>
  <si>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</si>
  <si>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</si>
  <si>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</si>
  <si>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</si>
  <si>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</si>
  <si>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</si>
  <si>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>Район Възраждане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</si>
  <si>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</si>
  <si>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</si>
  <si>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</si>
  <si>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</si>
  <si>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</si>
  <si>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</si>
  <si>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</si>
  <si>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</si>
  <si>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</si>
  <si>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</si>
  <si>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</si>
  <si>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</si>
  <si>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</si>
  <si>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</si>
  <si>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</si>
  <si>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</si>
  <si>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</si>
  <si>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</si>
  <si>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</si>
  <si>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</si>
  <si>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</si>
  <si>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</si>
  <si>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</si>
  <si>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</si>
  <si>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</si>
  <si>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</si>
  <si>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</si>
  <si>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</si>
  <si>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</si>
  <si>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</si>
  <si>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</si>
  <si>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</si>
  <si>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</si>
  <si>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</si>
  <si>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</si>
  <si>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</si>
  <si>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</si>
  <si>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</si>
  <si>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</si>
  <si>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</si>
  <si>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</si>
  <si>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</si>
  <si>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</si>
  <si>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</si>
  <si>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</si>
  <si>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</si>
  <si>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</si>
  <si>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</si>
  <si>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</si>
  <si>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</si>
  <si>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</si>
  <si>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</si>
  <si>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</si>
  <si>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</si>
  <si>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</si>
  <si>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</si>
  <si>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</si>
  <si>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Драгоман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</si>
  <si>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</si>
  <si>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</si>
  <si>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</si>
  <si>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</si>
  <si>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</si>
  <si>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</si>
  <si>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</si>
  <si>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</si>
  <si>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</si>
  <si>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</si>
  <si>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</si>
  <si>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</si>
  <si>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</si>
  <si>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</si>
  <si>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</si>
  <si>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</si>
  <si>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</si>
  <si>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</si>
  <si>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</si>
  <si>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</si>
  <si>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</si>
  <si>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</si>
  <si>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</si>
  <si>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</si>
  <si>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</si>
  <si>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</si>
  <si>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</si>
  <si>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</si>
  <si>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</si>
  <si>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</si>
  <si>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</si>
  <si>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</si>
  <si>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</si>
  <si>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</si>
  <si>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</si>
  <si>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</si>
  <si>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</si>
  <si>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</si>
  <si>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</si>
  <si>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</si>
  <si>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</si>
  <si>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</si>
  <si>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</si>
  <si>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</si>
  <si>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</si>
  <si>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</si>
  <si>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</si>
  <si>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</si>
  <si>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</si>
  <si>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</si>
  <si>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</si>
  <si>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</si>
  <si>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</si>
  <si>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</si>
  <si>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</si>
  <si>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</si>
  <si>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</si>
  <si>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</si>
  <si>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</si>
  <si>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</si>
  <si>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</si>
  <si>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</si>
  <si>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</si>
  <si>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</si>
  <si>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</si>
  <si>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</si>
  <si>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</si>
  <si>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</si>
  <si>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</si>
  <si>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</si>
  <si>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</si>
  <si>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</si>
  <si>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</si>
  <si>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</si>
  <si>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</si>
  <si>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</si>
  <si>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</si>
  <si>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</si>
  <si>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</si>
  <si>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</si>
  <si>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</si>
  <si>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</si>
  <si>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</si>
  <si>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</si>
  <si>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</si>
  <si>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</si>
  <si>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</si>
  <si>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</si>
  <si>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</si>
  <si>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</si>
  <si>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</si>
  <si>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</si>
  <si>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</si>
  <si>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</si>
  <si>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</si>
  <si>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</si>
  <si>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</si>
  <si>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</si>
  <si>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</si>
  <si>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</si>
  <si>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</si>
  <si>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</si>
  <si>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</si>
  <si>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</si>
  <si>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</si>
  <si>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</si>
  <si>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</si>
  <si>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</si>
  <si>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</si>
  <si>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</si>
  <si>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</si>
  <si>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</si>
  <si>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</si>
  <si>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</si>
  <si>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</si>
  <si>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</si>
  <si>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</si>
  <si>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</si>
  <si>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</si>
  <si>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</si>
  <si>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</si>
  <si>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</si>
  <si>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</si>
  <si>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</si>
  <si>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</si>
  <si>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</si>
  <si>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</si>
  <si>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Изберете група</t>
  </si>
  <si>
    <t>102 Общи служби</t>
  </si>
  <si>
    <t>103 Наука</t>
  </si>
  <si>
    <t>201 Отбрана</t>
  </si>
  <si>
    <t>202 Полиция, вътрешен ред и сигурност</t>
  </si>
  <si>
    <t>203 Съдебна власт</t>
  </si>
  <si>
    <t>204 Администрация на затворите</t>
  </si>
  <si>
    <t>502 Социални помощи и обезщетения</t>
  </si>
  <si>
    <t>701 Почивно дело</t>
  </si>
  <si>
    <t>704 Религиозно дело</t>
  </si>
  <si>
    <t>801 Минно дело, горива и енергия</t>
  </si>
  <si>
    <t>802 Селско стопанство, горско стопанство, лов и риболов</t>
  </si>
  <si>
    <t>804 Промишленост и строителство</t>
  </si>
  <si>
    <t>step</t>
  </si>
  <si>
    <t>gotocell</t>
  </si>
  <si>
    <t>c2564</t>
  </si>
  <si>
    <t>nextcell</t>
  </si>
  <si>
    <t>b2392</t>
  </si>
  <si>
    <t>INF copyrf</t>
  </si>
  <si>
    <t>i12:r149</t>
  </si>
  <si>
    <t>dejKN</t>
  </si>
  <si>
    <t>d2271</t>
  </si>
  <si>
    <t>Step: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</si>
</sst>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&quot;-&quot;00"/>
    <numFmt numFmtId="166" formatCode="0&quot;-&quot;00"/>
    <numFmt numFmtId="167" formatCode="dd&quot;.&quot;m&quot;.&quot;yyyy&quot; г.&quot;;@"/>
    <numFmt numFmtId="168" formatCode="d&quot;.&quot;mm&quot;.&quot;yyyy&quot; г.&quot;"/>
    <numFmt numFmtId="169" formatCode="0000"/>
    <numFmt numFmtId="170" formatCode="#,##0;&quot;(&quot;#,##0&quot;)&quot;"/>
    <numFmt numFmtId="171" formatCode="000"/>
    <numFmt numFmtId="172" formatCode="&quot;x&quot;"/>
    <numFmt numFmtId="173" formatCode="0&quot; &quot;0&quot; &quot;0&quot; &quot;0"/>
    <numFmt numFmtId="174" formatCode="&quot;II. ОБЩО РАЗХОДИ ЗА ДЕЙНОСТ &quot;0000"/>
    <numFmt numFmtId="175" formatCode="#&quot; &quot;#&quot; &quot;0"/>
    <numFmt numFmtId="176" formatCode="#,##0.00&quot; &quot;[$лв.-402];[Red]&quot;-&quot;#,##0.00&quot; &quot;[$лв.-402]"/>
  </numFmts>
  <fonts count="121">
    <font>
      <sz val="11"/>
      <color rgb="FF000000"/>
      <name val="Hebar"/>
      <charset val="204"/>
    </font>
    <font>
      <sz val="11"/>
      <color rgb="FF000000"/>
      <name val="Hebar"/>
      <charset val="204"/>
    </font>
    <font>
      <sz val="11"/>
      <color rgb="FFFFFF00"/>
      <name val="Hebar"/>
      <charset val="204"/>
    </font>
    <font>
      <sz val="11"/>
      <color rgb="FF800080"/>
      <name val="Hebar"/>
      <charset val="204"/>
    </font>
    <font>
      <sz val="11"/>
      <color rgb="FF008000"/>
      <name val="Hebar"/>
      <charset val="204"/>
    </font>
    <font>
      <sz val="11"/>
      <color rgb="FF800000"/>
      <name val="Hebar"/>
      <charset val="204"/>
    </font>
    <font>
      <sz val="11"/>
      <color rgb="FFFFFF99"/>
      <name val="Hebar"/>
      <charset val="204"/>
    </font>
    <font>
      <u/>
      <sz val="10"/>
      <color rgb="FF0000FF"/>
      <name val="Hebar"/>
      <charset val="204"/>
    </font>
    <font>
      <b/>
      <i/>
      <sz val="16"/>
      <color rgb="FF000000"/>
      <name val="Hebar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color rgb="FF000000"/>
      <name val="Hebar"/>
      <charset val="204"/>
    </font>
    <font>
      <b/>
      <i/>
      <u/>
      <sz val="11"/>
      <color rgb="FF000000"/>
      <name val="Hebar"/>
      <charset val="204"/>
    </font>
    <font>
      <sz val="12"/>
      <color rgb="FF000000"/>
      <name val="Times New Roman CYR"/>
      <charset val="204"/>
    </font>
    <font>
      <sz val="12"/>
      <color rgb="FF000000"/>
      <name val="UnvCyr"/>
      <charset val="204"/>
    </font>
    <font>
      <b/>
      <sz val="12"/>
      <color rgb="FF000000"/>
      <name val="Times New Roman Cyr"/>
      <charset val="204"/>
    </font>
    <font>
      <b/>
      <sz val="12"/>
      <color rgb="FF800080"/>
      <name val="Times New Roman CYR1"/>
      <charset val="204"/>
    </font>
    <font>
      <b/>
      <u/>
      <sz val="12"/>
      <color rgb="FF000000"/>
      <name val="Times New Roman Cyr"/>
      <charset val="204"/>
    </font>
    <font>
      <b/>
      <u/>
      <sz val="16"/>
      <color rgb="FF000000"/>
      <name val="Times New Roman Cyr"/>
      <charset val="204"/>
    </font>
    <font>
      <sz val="12"/>
      <color rgb="FFFFFFFF"/>
      <name val="Times New Roman CYR"/>
      <charset val="204"/>
    </font>
    <font>
      <sz val="14"/>
      <color rgb="FF000000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2"/>
      <color rgb="FF000080"/>
      <name val="Times New Roman Cyr1"/>
      <charset val="204"/>
    </font>
    <font>
      <b/>
      <i/>
      <sz val="14"/>
      <color rgb="FF000080"/>
      <name val="Times New Roman Cyr"/>
      <charset val="204"/>
    </font>
    <font>
      <b/>
      <sz val="16"/>
      <color rgb="FF000000"/>
      <name val="Times New Roman Cyr"/>
      <charset val="204"/>
    </font>
    <font>
      <b/>
      <sz val="12"/>
      <color rgb="FF000080"/>
      <name val="Times New Roman"/>
      <family val="1"/>
      <charset val="204"/>
    </font>
    <font>
      <b/>
      <i/>
      <sz val="12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imes New Roman CYR1"/>
      <charset val="204"/>
    </font>
    <font>
      <b/>
      <sz val="12"/>
      <color rgb="FF000080"/>
      <name val="Times New Roman CYR"/>
      <charset val="204"/>
    </font>
    <font>
      <sz val="12"/>
      <color rgb="FF000080"/>
      <name val="Times New Roman CYR1"/>
      <charset val="204"/>
    </font>
    <font>
      <i/>
      <sz val="12"/>
      <color rgb="FF000000"/>
      <name val="Times New Roman Cyr1"/>
      <charset val="204"/>
    </font>
    <font>
      <b/>
      <i/>
      <sz val="12"/>
      <color rgb="FF000000"/>
      <name val="Times New Roman CYR"/>
      <charset val="204"/>
    </font>
    <font>
      <sz val="12"/>
      <color rgb="FF800080"/>
      <name val="Times New Roman Cyr"/>
      <charset val="204"/>
    </font>
    <font>
      <sz val="12"/>
      <color rgb="FF000000"/>
      <name val="Times New Roman CYR1"/>
      <charset val="204"/>
    </font>
    <font>
      <sz val="12"/>
      <color rgb="FF0000FF"/>
      <name val="Times New Roman CYR"/>
      <charset val="204"/>
    </font>
    <font>
      <b/>
      <i/>
      <sz val="12"/>
      <color rgb="FF000000"/>
      <name val="Times New Roman CYR1"/>
      <charset val="204"/>
    </font>
    <font>
      <b/>
      <i/>
      <sz val="12"/>
      <color rgb="FFFF0000"/>
      <name val="Times New Roman CYR1"/>
      <charset val="204"/>
    </font>
    <font>
      <b/>
      <sz val="9"/>
      <color rgb="FF000080"/>
      <name val="Times New Roman CYR1"/>
      <charset val="204"/>
    </font>
    <font>
      <b/>
      <i/>
      <sz val="12"/>
      <color rgb="FF000080"/>
      <name val="Times New Roman CYR1"/>
      <charset val="204"/>
    </font>
    <font>
      <i/>
      <sz val="12"/>
      <color rgb="FFFFFFFF"/>
      <name val="Times New Roman CYR"/>
      <charset val="204"/>
    </font>
    <font>
      <sz val="11"/>
      <color rgb="FF800000"/>
      <name val="Times New Roman CYR"/>
      <charset val="204"/>
    </font>
    <font>
      <b/>
      <sz val="13"/>
      <color rgb="FF800000"/>
      <name val="Times New Roman CYR1"/>
      <charset val="204"/>
    </font>
    <font>
      <b/>
      <i/>
      <sz val="12"/>
      <color rgb="FF800000"/>
      <name val="Times New Roman CYR1"/>
      <charset val="204"/>
    </font>
    <font>
      <sz val="11"/>
      <color rgb="FF000000"/>
      <name val="Times New Roman CYR"/>
      <charset val="204"/>
    </font>
    <font>
      <sz val="12"/>
      <color rgb="FF800000"/>
      <name val="Times New Roman CYR1"/>
      <charset val="204"/>
    </font>
    <font>
      <b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b/>
      <sz val="11"/>
      <color rgb="FF000000"/>
      <name val="Times New Roman CYR"/>
      <charset val="204"/>
    </font>
    <font>
      <sz val="10"/>
      <color rgb="FF000000"/>
      <name val="Times New Roman"/>
      <family val="1"/>
      <charset val="204"/>
    </font>
    <font>
      <i/>
      <sz val="12"/>
      <color rgb="FF000080"/>
      <name val="Times New Roman Cyr1"/>
      <charset val="204"/>
    </font>
    <font>
      <b/>
      <sz val="10"/>
      <color rgb="FF000000"/>
      <name val="Times New Roman"/>
      <family val="1"/>
      <charset val="204"/>
    </font>
    <font>
      <i/>
      <sz val="12"/>
      <color rgb="FFFF0000"/>
      <name val="Times New Roman CYR1"/>
      <charset val="204"/>
    </font>
    <font>
      <b/>
      <sz val="9"/>
      <color rgb="FF800000"/>
      <name val="Times New Roman CYR1"/>
      <charset val="204"/>
    </font>
    <font>
      <b/>
      <sz val="12"/>
      <color rgb="FF800000"/>
      <name val="Times New Roman CYR1"/>
      <charset val="204"/>
    </font>
    <font>
      <sz val="12"/>
      <color rgb="FFFF0000"/>
      <name val="Times New Roman CYR"/>
      <charset val="204"/>
    </font>
    <font>
      <b/>
      <sz val="12"/>
      <color rgb="FF800080"/>
      <name val="Times New Roman Cyr"/>
      <charset val="204"/>
    </font>
    <font>
      <b/>
      <i/>
      <sz val="12"/>
      <color rgb="FF800080"/>
      <name val="Times New Roman CYR1"/>
      <charset val="204"/>
    </font>
    <font>
      <i/>
      <sz val="12"/>
      <color rgb="FF800080"/>
      <name val="Times New Roman CYR1"/>
      <charset val="204"/>
    </font>
    <font>
      <b/>
      <i/>
      <sz val="10"/>
      <color rgb="FF800080"/>
      <name val="Times New Roman CYR"/>
      <charset val="204"/>
    </font>
    <font>
      <b/>
      <i/>
      <sz val="12"/>
      <color rgb="FF800080"/>
      <name val="Times New Roman CYR"/>
      <charset val="204"/>
    </font>
    <font>
      <sz val="12"/>
      <color rgb="FF800080"/>
      <name val="Times New Roman CYR1"/>
      <charset val="204"/>
    </font>
    <font>
      <sz val="12"/>
      <color rgb="FFFF0000"/>
      <name val="Times New Roman CYR1"/>
      <charset val="204"/>
    </font>
    <font>
      <b/>
      <sz val="12"/>
      <color rgb="FF0000FF"/>
      <name val="Times New Roman CYR"/>
      <charset val="204"/>
    </font>
    <font>
      <b/>
      <sz val="9"/>
      <color rgb="FF800080"/>
      <name val="Times New Roman Cyr"/>
      <charset val="204"/>
    </font>
    <font>
      <b/>
      <sz val="12"/>
      <color rgb="FFFFFFFF"/>
      <name val="Times New Roman"/>
      <family val="1"/>
      <charset val="204"/>
    </font>
    <font>
      <b/>
      <sz val="12"/>
      <color rgb="FF663300"/>
      <name val="Times New Roman CYR1"/>
      <charset val="204"/>
    </font>
    <font>
      <sz val="12"/>
      <color rgb="FF663300"/>
      <name val="Times New Roman CYR"/>
      <charset val="204"/>
    </font>
    <font>
      <b/>
      <i/>
      <sz val="12"/>
      <color rgb="FF663300"/>
      <name val="Times New Roman CYR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1"/>
      <charset val="204"/>
    </font>
    <font>
      <b/>
      <sz val="12"/>
      <color rgb="FF000000"/>
      <name val="Times New Roman CYR1"/>
      <charset val="204"/>
    </font>
    <font>
      <i/>
      <u/>
      <sz val="10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ahoma1"/>
      <charset val="204"/>
    </font>
    <font>
      <sz val="10"/>
      <color rgb="FF000000"/>
      <name val="Times New Roman CYR1"/>
      <charset val="204"/>
    </font>
    <font>
      <b/>
      <sz val="9"/>
      <color rgb="FF663300"/>
      <name val="Times New Roman CYR"/>
      <charset val="204"/>
    </font>
    <font>
      <b/>
      <i/>
      <sz val="12"/>
      <color rgb="FF663300"/>
      <name val="Times New Roman CYR1"/>
      <charset val="204"/>
    </font>
    <font>
      <sz val="11"/>
      <color rgb="FFFFFFFF"/>
      <name val="Times New Roman"/>
      <family val="1"/>
      <charset val="204"/>
    </font>
    <font>
      <i/>
      <sz val="12"/>
      <color rgb="FF800000"/>
      <name val="Times New Roman CYR1"/>
      <charset val="204"/>
    </font>
    <font>
      <b/>
      <i/>
      <sz val="12"/>
      <color rgb="FF000080"/>
      <name val="Times New Roman Bold"/>
      <charset val="204"/>
    </font>
    <font>
      <b/>
      <sz val="12"/>
      <color rgb="FFFFFFFF"/>
      <name val="Times New Roman Cyr"/>
      <charset val="204"/>
    </font>
    <font>
      <sz val="12"/>
      <color rgb="FFFFFFFF"/>
      <name val="Times New Roman CYR1"/>
      <charset val="204"/>
    </font>
    <font>
      <sz val="12"/>
      <color rgb="FF339933"/>
      <name val="Times New Roman CYR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800080"/>
      <name val="Times New Roman"/>
      <family val="1"/>
      <charset val="204"/>
    </font>
    <font>
      <b/>
      <i/>
      <sz val="14"/>
      <color rgb="FF800000"/>
      <name val="Times New Roman"/>
      <family val="1"/>
      <charset val="204"/>
    </font>
    <font>
      <b/>
      <i/>
      <sz val="14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i/>
      <sz val="12"/>
      <color rgb="FF000000"/>
      <name val="Times New Roman Bold"/>
      <charset val="204"/>
    </font>
    <font>
      <i/>
      <sz val="12"/>
      <color rgb="FF000000"/>
      <name val="Times New Roman Bold"/>
      <charset val="204"/>
    </font>
    <font>
      <b/>
      <sz val="10"/>
      <color rgb="FF000000"/>
      <name val="Times New Roman CYR1"/>
      <charset val="204"/>
    </font>
    <font>
      <b/>
      <i/>
      <sz val="14"/>
      <color rgb="FF800080"/>
      <name val="Times New Roman CYR1"/>
      <charset val="204"/>
    </font>
    <font>
      <b/>
      <sz val="13"/>
      <color rgb="FF000080"/>
      <name val="Times New Roman CYR"/>
      <charset val="204"/>
    </font>
    <font>
      <b/>
      <sz val="13"/>
      <color rgb="FF800000"/>
      <name val="Times New Roman CYR"/>
      <charset val="204"/>
    </font>
    <font>
      <sz val="12"/>
      <color rgb="FF000080"/>
      <name val="Times New Roman CYR"/>
      <charset val="204"/>
    </font>
    <font>
      <b/>
      <i/>
      <sz val="14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sz val="12"/>
      <color rgb="FF333399"/>
      <name val="Times New Roman CYR1"/>
      <charset val="204"/>
    </font>
    <font>
      <b/>
      <i/>
      <sz val="12"/>
      <color rgb="FF333399"/>
      <name val="Times New Roman CYR1"/>
      <charset val="204"/>
    </font>
    <font>
      <b/>
      <sz val="14"/>
      <color rgb="FF000080"/>
      <name val="Times New Roman CYR"/>
      <charset val="204"/>
    </font>
    <font>
      <sz val="12"/>
      <color rgb="FF000080"/>
      <name val="Times New Roman Bold"/>
      <charset val="204"/>
    </font>
    <font>
      <b/>
      <sz val="14"/>
      <color rgb="FF800000"/>
      <name val="Times New Roman CYR"/>
      <charset val="204"/>
    </font>
    <font>
      <b/>
      <i/>
      <sz val="12"/>
      <color rgb="FF800000"/>
      <name val="Times New Roman BOLD"/>
      <charset val="204"/>
    </font>
    <font>
      <sz val="12"/>
      <color rgb="FF800000"/>
      <name val="Times New Roman Bold"/>
      <charset val="204"/>
    </font>
    <font>
      <b/>
      <i/>
      <sz val="11"/>
      <color rgb="FF000080"/>
      <name val="Times New Roman Bold"/>
      <charset val="204"/>
    </font>
    <font>
      <sz val="12"/>
      <color rgb="FF000000"/>
      <name val="Times New Roman Bold"/>
      <charset val="204"/>
    </font>
    <font>
      <b/>
      <i/>
      <sz val="12"/>
      <color rgb="FF008000"/>
      <name val="Times New Roman Bold"/>
      <charset val="204"/>
    </font>
    <font>
      <b/>
      <sz val="12"/>
      <color rgb="FFFF0000"/>
      <name val="Times New Roman CYR1"/>
      <charset val="204"/>
    </font>
    <font>
      <b/>
      <i/>
      <sz val="10"/>
      <color rgb="FF333399"/>
      <name val="Times New Roman Cyr1"/>
      <charset val="204"/>
    </font>
    <font>
      <b/>
      <i/>
      <sz val="10"/>
      <color rgb="FF000000"/>
      <name val="Times New Roman Cyr1"/>
      <charset val="204"/>
    </font>
    <font>
      <b/>
      <i/>
      <sz val="10"/>
      <color rgb="FFFF0000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0080"/>
        <bgColor rgb="FF000080"/>
      </patternFill>
    </fill>
    <fill>
      <patternFill patternType="solid">
        <fgColor rgb="FF999933"/>
        <bgColor rgb="FF999933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339933"/>
        <bgColor rgb="FF339933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99"/>
        <bgColor rgb="FFFFFF99"/>
      </patternFill>
    </fill>
    <fill>
      <patternFill patternType="solid">
        <fgColor rgb="FF69FFFF"/>
        <bgColor rgb="FF69FFFF"/>
      </patternFill>
    </fill>
    <fill>
      <patternFill patternType="solid">
        <fgColor rgb="FFFF8080"/>
        <bgColor rgb="FFFF8080"/>
      </patternFill>
    </fill>
    <fill>
      <patternFill patternType="solid">
        <fgColor rgb="FFC0C0C0"/>
        <bgColor rgb="FFC0C0C0"/>
      </patternFill>
    </fill>
    <fill>
      <patternFill patternType="solid">
        <fgColor rgb="FFC0C0FF"/>
        <bgColor rgb="FFC0C0FF"/>
      </patternFill>
    </fill>
    <fill>
      <patternFill patternType="solid">
        <fgColor rgb="FF800080"/>
        <bgColor rgb="FF800080"/>
      </patternFill>
    </fill>
    <fill>
      <patternFill patternType="solid">
        <fgColor rgb="FF993366"/>
        <bgColor rgb="FF993366"/>
      </patternFill>
    </fill>
  </fills>
  <borders count="23">
    <border>
      <left/>
      <right/>
      <top/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8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2" fillId="4" borderId="0" applyNumberFormat="0" applyBorder="0" applyAlignment="0" applyProtection="0"/>
    <xf numFmtId="0" fontId="2" fillId="3" borderId="1" applyNumberFormat="0" applyAlignment="0" applyProtection="0"/>
    <xf numFmtId="0" fontId="1" fillId="5" borderId="0" applyNumberFormat="0" applyFon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0" fillId="0" borderId="0" applyNumberFormat="0" applyBorder="0" applyProtection="0"/>
    <xf numFmtId="0" fontId="15" fillId="0" borderId="0" applyNumberFormat="0" applyBorder="0" applyProtection="0"/>
    <xf numFmtId="176" fontId="15" fillId="0" borderId="0" applyBorder="0" applyProtection="0"/>
  </cellStyleXfs>
  <cellXfs count="503">
    <xf numFmtId="0" fontId="0" fillId="0" borderId="0" xfId="0"/>
    <xf numFmtId="0" fontId="16" fillId="0" borderId="0" xfId="15" applyFont="1" applyFill="1" applyAlignment="1">
      <alignment vertical="center"/>
    </xf>
    <xf numFmtId="0" fontId="16" fillId="0" borderId="0" xfId="15" applyFont="1" applyFill="1" applyAlignment="1">
      <alignment vertical="center" wrapText="1"/>
    </xf>
    <xf numFmtId="1" fontId="17" fillId="3" borderId="0" xfId="15" applyNumberFormat="1" applyFont="1" applyFill="1" applyAlignment="1">
      <alignment vertical="center"/>
    </xf>
    <xf numFmtId="1" fontId="17" fillId="8" borderId="0" xfId="15" applyNumberFormat="1" applyFont="1" applyFill="1" applyAlignment="1">
      <alignment vertical="center"/>
    </xf>
    <xf numFmtId="0" fontId="16" fillId="9" borderId="0" xfId="15" applyFont="1" applyFill="1" applyAlignment="1">
      <alignment vertical="center"/>
    </xf>
    <xf numFmtId="0" fontId="16" fillId="9" borderId="0" xfId="15" applyFont="1" applyFill="1" applyAlignment="1">
      <alignment vertical="center" wrapText="1"/>
    </xf>
    <xf numFmtId="0" fontId="16" fillId="3" borderId="0" xfId="15" applyFont="1" applyFill="1" applyAlignment="1">
      <alignment vertical="center"/>
    </xf>
    <xf numFmtId="1" fontId="17" fillId="10" borderId="0" xfId="15" applyNumberFormat="1" applyFont="1" applyFill="1" applyAlignment="1">
      <alignment vertical="center"/>
    </xf>
    <xf numFmtId="0" fontId="18" fillId="9" borderId="0" xfId="15" applyFont="1" applyFill="1" applyAlignment="1">
      <alignment horizontal="right" vertical="center"/>
    </xf>
    <xf numFmtId="0" fontId="19" fillId="6" borderId="2" xfId="15" applyFont="1" applyFill="1" applyBorder="1" applyAlignment="1">
      <alignment horizontal="center" vertical="center"/>
    </xf>
    <xf numFmtId="0" fontId="20" fillId="9" borderId="0" xfId="15" applyFont="1" applyFill="1" applyAlignment="1">
      <alignment vertical="center"/>
    </xf>
    <xf numFmtId="0" fontId="16" fillId="2" borderId="0" xfId="15" applyFont="1" applyFill="1" applyAlignment="1">
      <alignment vertical="center"/>
    </xf>
    <xf numFmtId="49" fontId="22" fillId="9" borderId="0" xfId="15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0" fontId="16" fillId="9" borderId="0" xfId="15" applyFont="1" applyFill="1" applyAlignment="1">
      <alignment horizontal="center" vertical="center"/>
    </xf>
    <xf numFmtId="0" fontId="18" fillId="9" borderId="0" xfId="15" applyFont="1" applyFill="1" applyAlignment="1">
      <alignment horizontal="center" vertical="center"/>
    </xf>
    <xf numFmtId="0" fontId="16" fillId="9" borderId="0" xfId="15" applyFont="1" applyFill="1" applyAlignment="1">
      <alignment horizontal="left" vertical="center"/>
    </xf>
    <xf numFmtId="167" fontId="18" fillId="6" borderId="2" xfId="15" applyNumberFormat="1" applyFont="1" applyFill="1" applyBorder="1" applyAlignment="1">
      <alignment horizontal="center" vertical="center"/>
    </xf>
    <xf numFmtId="167" fontId="25" fillId="6" borderId="3" xfId="15" applyNumberFormat="1" applyFont="1" applyFill="1" applyBorder="1" applyAlignment="1">
      <alignment horizontal="center" vertical="center"/>
    </xf>
    <xf numFmtId="0" fontId="22" fillId="9" borderId="0" xfId="15" applyFont="1" applyFill="1" applyAlignment="1">
      <alignment horizontal="center" vertical="center"/>
    </xf>
    <xf numFmtId="0" fontId="18" fillId="0" borderId="0" xfId="15" applyFont="1" applyFill="1" applyAlignment="1">
      <alignment horizontal="right" vertical="center"/>
    </xf>
    <xf numFmtId="49" fontId="27" fillId="6" borderId="2" xfId="15" applyNumberFormat="1" applyFont="1" applyFill="1" applyBorder="1" applyAlignment="1" applyProtection="1">
      <alignment horizontal="center" vertical="center"/>
      <protection locked="0"/>
    </xf>
    <xf numFmtId="0" fontId="18" fillId="9" borderId="0" xfId="15" applyFont="1" applyFill="1" applyAlignment="1">
      <alignment vertical="center"/>
    </xf>
    <xf numFmtId="0" fontId="16" fillId="9" borderId="0" xfId="0" applyFont="1" applyFill="1" applyAlignment="1">
      <alignment horizontal="center" vertical="center"/>
    </xf>
    <xf numFmtId="0" fontId="28" fillId="9" borderId="0" xfId="0" applyFont="1" applyFill="1" applyAlignment="1">
      <alignment vertical="center"/>
    </xf>
    <xf numFmtId="171" fontId="16" fillId="9" borderId="0" xfId="15" applyNumberFormat="1" applyFont="1" applyFill="1" applyAlignment="1">
      <alignment horizontal="left" vertical="center"/>
    </xf>
    <xf numFmtId="171" fontId="16" fillId="9" borderId="0" xfId="15" applyNumberFormat="1" applyFont="1" applyFill="1" applyAlignment="1">
      <alignment vertical="center"/>
    </xf>
    <xf numFmtId="0" fontId="16" fillId="9" borderId="0" xfId="15" applyFont="1" applyFill="1" applyAlignment="1">
      <alignment horizontal="right" vertical="center"/>
    </xf>
    <xf numFmtId="1" fontId="18" fillId="0" borderId="0" xfId="15" applyNumberFormat="1" applyFont="1" applyFill="1" applyAlignment="1">
      <alignment horizontal="right" vertical="center"/>
    </xf>
    <xf numFmtId="0" fontId="29" fillId="11" borderId="4" xfId="22" applyFont="1" applyFill="1" applyBorder="1" applyAlignment="1">
      <alignment horizontal="left" vertical="center" wrapText="1"/>
    </xf>
    <xf numFmtId="0" fontId="30" fillId="11" borderId="5" xfId="22" applyFont="1" applyFill="1" applyBorder="1" applyAlignment="1">
      <alignment horizontal="center" vertical="center" wrapText="1"/>
    </xf>
    <xf numFmtId="0" fontId="29" fillId="11" borderId="5" xfId="15" applyFont="1" applyFill="1" applyBorder="1" applyAlignment="1">
      <alignment horizontal="center" vertical="center" wrapText="1"/>
    </xf>
    <xf numFmtId="0" fontId="18" fillId="6" borderId="2" xfId="15" applyFont="1" applyFill="1" applyBorder="1" applyAlignment="1">
      <alignment horizontal="center" vertical="center"/>
    </xf>
    <xf numFmtId="0" fontId="26" fillId="11" borderId="2" xfId="15" applyFont="1" applyFill="1" applyBorder="1" applyAlignment="1">
      <alignment horizontal="center" vertical="center"/>
    </xf>
    <xf numFmtId="0" fontId="29" fillId="11" borderId="2" xfId="15" applyFont="1" applyFill="1" applyBorder="1" applyAlignment="1">
      <alignment horizontal="center" vertical="center"/>
    </xf>
    <xf numFmtId="0" fontId="31" fillId="0" borderId="4" xfId="22" applyFont="1" applyFill="1" applyBorder="1" applyAlignment="1">
      <alignment horizontal="center" vertical="center" wrapText="1"/>
    </xf>
    <xf numFmtId="0" fontId="31" fillId="6" borderId="6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32" fillId="9" borderId="7" xfId="15" applyFont="1" applyFill="1" applyBorder="1" applyAlignment="1">
      <alignment vertical="center"/>
    </xf>
    <xf numFmtId="0" fontId="32" fillId="9" borderId="8" xfId="15" applyFont="1" applyFill="1" applyBorder="1" applyAlignment="1">
      <alignment horizontal="center" vertical="center"/>
    </xf>
    <xf numFmtId="0" fontId="33" fillId="9" borderId="7" xfId="15" applyFont="1" applyFill="1" applyBorder="1" applyAlignment="1">
      <alignment horizontal="left" vertical="center" wrapText="1"/>
    </xf>
    <xf numFmtId="1" fontId="34" fillId="9" borderId="6" xfId="15" applyNumberFormat="1" applyFont="1" applyFill="1" applyBorder="1" applyAlignment="1">
      <alignment horizontal="center" vertical="center"/>
    </xf>
    <xf numFmtId="1" fontId="35" fillId="9" borderId="6" xfId="15" applyNumberFormat="1" applyFont="1" applyFill="1" applyBorder="1" applyAlignment="1">
      <alignment horizontal="center" vertical="center"/>
    </xf>
    <xf numFmtId="0" fontId="18" fillId="0" borderId="0" xfId="15" applyFont="1" applyFill="1" applyAlignment="1">
      <alignment vertical="center"/>
    </xf>
    <xf numFmtId="165" fontId="36" fillId="6" borderId="7" xfId="22" applyNumberFormat="1" applyFont="1" applyFill="1" applyBorder="1" applyAlignment="1">
      <alignment horizontal="right" vertical="center"/>
    </xf>
    <xf numFmtId="3" fontId="37" fillId="6" borderId="6" xfId="15" applyNumberFormat="1" applyFont="1" applyFill="1" applyBorder="1" applyAlignment="1">
      <alignment horizontal="right" vertical="center"/>
    </xf>
    <xf numFmtId="3" fontId="37" fillId="6" borderId="6" xfId="0" applyNumberFormat="1" applyFont="1" applyFill="1" applyBorder="1" applyAlignment="1">
      <alignment horizontal="right" vertical="center"/>
    </xf>
    <xf numFmtId="0" fontId="18" fillId="9" borderId="9" xfId="22" applyFont="1" applyFill="1" applyBorder="1" applyAlignment="1">
      <alignment horizontal="right" vertical="center"/>
    </xf>
    <xf numFmtId="165" fontId="38" fillId="9" borderId="2" xfId="22" applyNumberFormat="1" applyFont="1" applyFill="1" applyBorder="1" applyAlignment="1">
      <alignment horizontal="right" vertical="center"/>
    </xf>
    <xf numFmtId="0" fontId="16" fillId="9" borderId="5" xfId="22" applyFont="1" applyFill="1" applyBorder="1" applyAlignment="1">
      <alignment horizontal="left" vertical="center" wrapText="1"/>
    </xf>
    <xf numFmtId="172" fontId="40" fillId="7" borderId="2" xfId="15" applyNumberFormat="1" applyFont="1" applyFill="1" applyBorder="1" applyAlignment="1">
      <alignment horizontal="center" vertical="center"/>
    </xf>
    <xf numFmtId="172" fontId="40" fillId="7" borderId="2" xfId="0" applyNumberFormat="1" applyFont="1" applyFill="1" applyBorder="1" applyAlignment="1" applyProtection="1">
      <alignment horizontal="center" vertical="center"/>
    </xf>
    <xf numFmtId="0" fontId="18" fillId="2" borderId="0" xfId="15" applyFont="1" applyFill="1" applyAlignment="1">
      <alignment vertical="center"/>
    </xf>
    <xf numFmtId="3" fontId="41" fillId="9" borderId="2" xfId="15" applyNumberFormat="1" applyFont="1" applyFill="1" applyBorder="1" applyAlignment="1" applyProtection="1">
      <alignment horizontal="right" vertical="center"/>
      <protection locked="0"/>
    </xf>
    <xf numFmtId="3" fontId="41" fillId="9" borderId="2" xfId="0" applyNumberFormat="1" applyFont="1" applyFill="1" applyBorder="1" applyAlignment="1" applyProtection="1">
      <alignment horizontal="right" vertical="center"/>
      <protection locked="0"/>
    </xf>
    <xf numFmtId="0" fontId="16" fillId="9" borderId="4" xfId="22" applyFont="1" applyFill="1" applyBorder="1" applyAlignment="1">
      <alignment horizontal="left" vertical="center" wrapText="1"/>
    </xf>
    <xf numFmtId="0" fontId="16" fillId="12" borderId="0" xfId="15" applyFont="1" applyFill="1" applyAlignment="1">
      <alignment vertical="center"/>
    </xf>
    <xf numFmtId="165" fontId="38" fillId="9" borderId="10" xfId="22" applyNumberFormat="1" applyFont="1" applyFill="1" applyBorder="1" applyAlignment="1">
      <alignment horizontal="right" vertical="center"/>
    </xf>
    <xf numFmtId="0" fontId="16" fillId="9" borderId="11" xfId="22" applyFont="1" applyFill="1" applyBorder="1" applyAlignment="1">
      <alignment horizontal="left" vertical="center" wrapText="1"/>
    </xf>
    <xf numFmtId="172" fontId="40" fillId="7" borderId="10" xfId="15" applyNumberFormat="1" applyFont="1" applyFill="1" applyBorder="1" applyAlignment="1">
      <alignment horizontal="center" vertical="center"/>
    </xf>
    <xf numFmtId="172" fontId="40" fillId="7" borderId="10" xfId="0" applyNumberFormat="1" applyFont="1" applyFill="1" applyBorder="1" applyAlignment="1" applyProtection="1">
      <alignment horizontal="center" vertical="center"/>
    </xf>
    <xf numFmtId="0" fontId="42" fillId="0" borderId="0" xfId="15" applyFont="1" applyFill="1" applyAlignment="1">
      <alignment vertical="center"/>
    </xf>
    <xf numFmtId="165" fontId="36" fillId="6" borderId="4" xfId="22" applyNumberFormat="1" applyFont="1" applyFill="1" applyBorder="1" applyAlignment="1">
      <alignment horizontal="right" vertical="center"/>
    </xf>
    <xf numFmtId="1" fontId="37" fillId="6" borderId="2" xfId="15" applyNumberFormat="1" applyFont="1" applyFill="1" applyBorder="1" applyAlignment="1">
      <alignment horizontal="right" vertical="center"/>
    </xf>
    <xf numFmtId="1" fontId="37" fillId="6" borderId="2" xfId="0" applyNumberFormat="1" applyFont="1" applyFill="1" applyBorder="1" applyAlignment="1" applyProtection="1">
      <alignment horizontal="right" vertical="center"/>
    </xf>
    <xf numFmtId="1" fontId="37" fillId="6" borderId="2" xfId="0" applyNumberFormat="1" applyFont="1" applyFill="1" applyBorder="1" applyAlignment="1">
      <alignment horizontal="right" vertical="center"/>
    </xf>
    <xf numFmtId="0" fontId="16" fillId="9" borderId="9" xfId="22" applyFont="1" applyFill="1" applyBorder="1" applyAlignment="1">
      <alignment horizontal="right" vertical="center"/>
    </xf>
    <xf numFmtId="0" fontId="16" fillId="9" borderId="4" xfId="22" applyFont="1" applyFill="1" applyBorder="1" applyAlignment="1">
      <alignment horizontal="left" wrapText="1"/>
    </xf>
    <xf numFmtId="0" fontId="41" fillId="9" borderId="4" xfId="22" applyFont="1" applyFill="1" applyBorder="1" applyAlignment="1">
      <alignment horizontal="left" wrapText="1"/>
    </xf>
    <xf numFmtId="0" fontId="42" fillId="9" borderId="0" xfId="15" applyFont="1" applyFill="1" applyAlignment="1">
      <alignment vertical="center"/>
    </xf>
    <xf numFmtId="165" fontId="18" fillId="9" borderId="9" xfId="22" applyNumberFormat="1" applyFont="1" applyFill="1" applyBorder="1" applyAlignment="1">
      <alignment horizontal="right" vertical="center"/>
    </xf>
    <xf numFmtId="0" fontId="16" fillId="9" borderId="12" xfId="22" applyFont="1" applyFill="1" applyBorder="1" applyAlignment="1">
      <alignment horizontal="left" vertical="center" wrapText="1"/>
    </xf>
    <xf numFmtId="0" fontId="36" fillId="6" borderId="5" xfId="22" applyFont="1" applyFill="1" applyBorder="1" applyAlignment="1">
      <alignment horizontal="left" vertical="center"/>
    </xf>
    <xf numFmtId="3" fontId="37" fillId="6" borderId="2" xfId="0" applyNumberFormat="1" applyFont="1" applyFill="1" applyBorder="1" applyAlignment="1">
      <alignment horizontal="right" vertical="center"/>
    </xf>
    <xf numFmtId="3" fontId="37" fillId="6" borderId="2" xfId="0" applyNumberFormat="1" applyFont="1" applyFill="1" applyBorder="1" applyAlignment="1" applyProtection="1">
      <alignment horizontal="right" vertical="center"/>
    </xf>
    <xf numFmtId="0" fontId="16" fillId="9" borderId="5" xfId="22" applyFont="1" applyFill="1" applyBorder="1" applyAlignment="1">
      <alignment vertical="center" wrapText="1"/>
    </xf>
    <xf numFmtId="1" fontId="41" fillId="9" borderId="2" xfId="0" applyNumberFormat="1" applyFont="1" applyFill="1" applyBorder="1" applyAlignment="1" applyProtection="1">
      <alignment horizontal="right" vertical="center"/>
      <protection locked="0"/>
    </xf>
    <xf numFmtId="0" fontId="16" fillId="9" borderId="12" xfId="22" applyFont="1" applyFill="1" applyBorder="1" applyAlignment="1">
      <alignment vertical="center" wrapText="1"/>
    </xf>
    <xf numFmtId="0" fontId="39" fillId="9" borderId="5" xfId="22" applyFont="1" applyFill="1" applyBorder="1" applyAlignment="1">
      <alignment horizontal="left" vertical="center" wrapText="1"/>
    </xf>
    <xf numFmtId="0" fontId="39" fillId="9" borderId="5" xfId="22" applyFont="1" applyFill="1" applyBorder="1" applyAlignment="1">
      <alignment vertical="center" wrapText="1"/>
    </xf>
    <xf numFmtId="172" fontId="40" fillId="6" borderId="2" xfId="15" applyNumberFormat="1" applyFont="1" applyFill="1" applyBorder="1" applyAlignment="1">
      <alignment horizontal="center" vertical="center"/>
    </xf>
    <xf numFmtId="172" fontId="40" fillId="6" borderId="2" xfId="0" applyNumberFormat="1" applyFont="1" applyFill="1" applyBorder="1" applyAlignment="1" applyProtection="1">
      <alignment horizontal="center" vertical="center"/>
    </xf>
    <xf numFmtId="3" fontId="37" fillId="6" borderId="2" xfId="15" applyNumberFormat="1" applyFont="1" applyFill="1" applyBorder="1" applyAlignment="1" applyProtection="1">
      <alignment horizontal="right" vertical="center"/>
      <protection locked="0"/>
    </xf>
    <xf numFmtId="3" fontId="37" fillId="6" borderId="2" xfId="0" applyNumberFormat="1" applyFont="1" applyFill="1" applyBorder="1" applyAlignment="1" applyProtection="1">
      <alignment horizontal="right" vertical="center"/>
      <protection locked="0"/>
    </xf>
    <xf numFmtId="0" fontId="16" fillId="0" borderId="13" xfId="22" applyFont="1" applyFill="1" applyBorder="1" applyAlignment="1">
      <alignment horizontal="right"/>
    </xf>
    <xf numFmtId="0" fontId="16" fillId="0" borderId="0" xfId="22" applyFont="1" applyFill="1" applyAlignment="1">
      <alignment horizontal="right"/>
    </xf>
    <xf numFmtId="0" fontId="18" fillId="9" borderId="0" xfId="22" applyFont="1" applyFill="1" applyAlignment="1">
      <alignment horizontal="right" vertical="center"/>
    </xf>
    <xf numFmtId="0" fontId="16" fillId="0" borderId="14" xfId="22" applyFont="1" applyFill="1" applyBorder="1" applyAlignment="1">
      <alignment horizontal="right"/>
    </xf>
    <xf numFmtId="0" fontId="42" fillId="0" borderId="14" xfId="22" applyFont="1" applyFill="1" applyBorder="1" applyAlignment="1">
      <alignment horizontal="right"/>
    </xf>
    <xf numFmtId="0" fontId="16" fillId="9" borderId="5" xfId="22" applyFont="1" applyFill="1" applyBorder="1" applyAlignment="1">
      <alignment horizontal="left"/>
    </xf>
    <xf numFmtId="1" fontId="41" fillId="0" borderId="2" xfId="15" applyNumberFormat="1" applyFont="1" applyFill="1" applyBorder="1" applyAlignment="1" applyProtection="1">
      <alignment horizontal="center" vertical="center"/>
      <protection locked="0"/>
    </xf>
    <xf numFmtId="1" fontId="41" fillId="0" borderId="2" xfId="0" applyNumberFormat="1" applyFont="1" applyFill="1" applyBorder="1" applyAlignment="1" applyProtection="1">
      <alignment horizontal="center" vertical="center"/>
      <protection locked="0"/>
    </xf>
    <xf numFmtId="0" fontId="42" fillId="0" borderId="0" xfId="15" applyFont="1" applyFill="1" applyAlignment="1">
      <alignment horizontal="right"/>
    </xf>
    <xf numFmtId="0" fontId="16" fillId="0" borderId="0" xfId="15" applyFont="1" applyFill="1" applyAlignment="1">
      <alignment horizontal="right"/>
    </xf>
    <xf numFmtId="0" fontId="16" fillId="12" borderId="0" xfId="15" applyFont="1" applyFill="1" applyAlignment="1">
      <alignment horizontal="right"/>
    </xf>
    <xf numFmtId="0" fontId="41" fillId="9" borderId="5" xfId="22" applyFont="1" applyFill="1" applyBorder="1" applyAlignment="1">
      <alignment horizontal="left" vertical="center" wrapText="1"/>
    </xf>
    <xf numFmtId="0" fontId="42" fillId="0" borderId="0" xfId="22" applyFont="1" applyFill="1" applyAlignment="1">
      <alignment horizontal="right"/>
    </xf>
    <xf numFmtId="0" fontId="42" fillId="0" borderId="0" xfId="22" applyFont="1" applyFill="1" applyAlignment="1"/>
    <xf numFmtId="0" fontId="16" fillId="9" borderId="5" xfId="22" applyFont="1" applyFill="1" applyBorder="1" applyAlignment="1"/>
    <xf numFmtId="0" fontId="16" fillId="0" borderId="0" xfId="22" applyFont="1" applyFill="1" applyAlignment="1"/>
    <xf numFmtId="164" fontId="16" fillId="0" borderId="0" xfId="22" applyNumberFormat="1" applyFont="1" applyFill="1" applyAlignment="1" applyProtection="1">
      <protection locked="0"/>
    </xf>
    <xf numFmtId="164" fontId="16" fillId="0" borderId="0" xfId="22" applyNumberFormat="1" applyFont="1" applyFill="1" applyAlignment="1"/>
    <xf numFmtId="164" fontId="18" fillId="0" borderId="0" xfId="22" applyNumberFormat="1" applyFont="1" applyFill="1" applyAlignment="1"/>
    <xf numFmtId="0" fontId="43" fillId="9" borderId="5" xfId="22" applyFont="1" applyFill="1" applyBorder="1" applyAlignment="1">
      <alignment horizontal="left" vertical="center" wrapText="1"/>
    </xf>
    <xf numFmtId="0" fontId="43" fillId="9" borderId="12" xfId="22" applyFont="1" applyFill="1" applyBorder="1" applyAlignment="1">
      <alignment horizontal="left" vertical="center" wrapText="1"/>
    </xf>
    <xf numFmtId="0" fontId="41" fillId="9" borderId="5" xfId="22" applyFont="1" applyFill="1" applyBorder="1" applyAlignment="1">
      <alignment vertical="center" wrapText="1"/>
    </xf>
    <xf numFmtId="0" fontId="18" fillId="9" borderId="7" xfId="22" applyFont="1" applyFill="1" applyBorder="1" applyAlignment="1">
      <alignment horizontal="right" vertical="center"/>
    </xf>
    <xf numFmtId="0" fontId="45" fillId="11" borderId="15" xfId="22" applyFont="1" applyFill="1" applyBorder="1" applyAlignment="1">
      <alignment horizontal="right" vertical="center"/>
    </xf>
    <xf numFmtId="0" fontId="46" fillId="11" borderId="15" xfId="22" applyFont="1" applyFill="1" applyBorder="1" applyAlignment="1">
      <alignment horizontal="right" vertical="center"/>
    </xf>
    <xf numFmtId="0" fontId="29" fillId="11" borderId="16" xfId="15" applyFont="1" applyFill="1" applyBorder="1" applyAlignment="1">
      <alignment horizontal="center" vertical="center" wrapText="1"/>
    </xf>
    <xf numFmtId="3" fontId="41" fillId="11" borderId="17" xfId="15" applyNumberFormat="1" applyFont="1" applyFill="1" applyBorder="1" applyAlignment="1">
      <alignment horizontal="right" vertical="center"/>
    </xf>
    <xf numFmtId="165" fontId="47" fillId="13" borderId="2" xfId="22" applyNumberFormat="1" applyFont="1" applyFill="1" applyBorder="1" applyAlignment="1">
      <alignment horizontal="right" vertical="center"/>
    </xf>
    <xf numFmtId="0" fontId="18" fillId="13" borderId="9" xfId="22" applyFont="1" applyFill="1" applyBorder="1" applyAlignment="1">
      <alignment horizontal="right" vertical="center"/>
    </xf>
    <xf numFmtId="0" fontId="16" fillId="13" borderId="4" xfId="22" applyFont="1" applyFill="1" applyBorder="1" applyAlignment="1">
      <alignment horizontal="left" vertical="center" wrapText="1"/>
    </xf>
    <xf numFmtId="165" fontId="38" fillId="9" borderId="0" xfId="22" applyNumberFormat="1" applyFont="1" applyFill="1" applyAlignment="1">
      <alignment horizontal="center" vertical="center"/>
    </xf>
    <xf numFmtId="0" fontId="16" fillId="9" borderId="0" xfId="22" applyFont="1" applyFill="1" applyAlignment="1">
      <alignment horizontal="left" vertical="center" wrapText="1"/>
    </xf>
    <xf numFmtId="1" fontId="16" fillId="9" borderId="0" xfId="15" applyNumberFormat="1" applyFont="1" applyFill="1" applyAlignment="1">
      <alignment horizontal="right" vertical="center"/>
    </xf>
    <xf numFmtId="0" fontId="16" fillId="2" borderId="0" xfId="15" applyFont="1" applyFill="1" applyAlignment="1">
      <alignment vertical="center" wrapText="1"/>
    </xf>
    <xf numFmtId="1" fontId="16" fillId="2" borderId="0" xfId="15" applyNumberFormat="1" applyFont="1" applyFill="1" applyAlignment="1">
      <alignment horizontal="right" vertical="center"/>
    </xf>
    <xf numFmtId="0" fontId="48" fillId="10" borderId="0" xfId="15" applyFont="1" applyFill="1" applyAlignment="1">
      <alignment horizontal="left" vertical="center"/>
    </xf>
    <xf numFmtId="0" fontId="18" fillId="0" borderId="0" xfId="22" applyFont="1" applyFill="1" applyAlignment="1">
      <alignment horizontal="right" vertical="center"/>
    </xf>
    <xf numFmtId="1" fontId="16" fillId="9" borderId="0" xfId="15" applyNumberFormat="1" applyFont="1" applyFill="1" applyAlignment="1" applyProtection="1">
      <alignment horizontal="right" vertical="center"/>
      <protection locked="0"/>
    </xf>
    <xf numFmtId="0" fontId="16" fillId="9" borderId="8" xfId="15" applyFont="1" applyFill="1" applyBorder="1" applyAlignment="1">
      <alignment vertical="center"/>
    </xf>
    <xf numFmtId="0" fontId="16" fillId="9" borderId="8" xfId="15" applyFont="1" applyFill="1" applyBorder="1" applyAlignment="1">
      <alignment vertical="center" wrapText="1"/>
    </xf>
    <xf numFmtId="0" fontId="24" fillId="11" borderId="4" xfId="15" applyFont="1" applyFill="1" applyBorder="1" applyAlignment="1">
      <alignment vertical="center"/>
    </xf>
    <xf numFmtId="0" fontId="24" fillId="11" borderId="5" xfId="15" applyFont="1" applyFill="1" applyBorder="1" applyAlignment="1">
      <alignment horizontal="center" vertical="center"/>
    </xf>
    <xf numFmtId="0" fontId="49" fillId="11" borderId="5" xfId="15" applyFont="1" applyFill="1" applyBorder="1" applyAlignment="1">
      <alignment horizontal="center" vertical="center" wrapText="1"/>
    </xf>
    <xf numFmtId="0" fontId="50" fillId="11" borderId="7" xfId="15" applyFont="1" applyFill="1" applyBorder="1" applyAlignment="1">
      <alignment horizontal="center" vertical="center"/>
    </xf>
    <xf numFmtId="0" fontId="50" fillId="11" borderId="6" xfId="15" applyFont="1" applyFill="1" applyBorder="1" applyAlignment="1">
      <alignment horizontal="center" vertical="center"/>
    </xf>
    <xf numFmtId="0" fontId="38" fillId="0" borderId="8" xfId="22" applyFont="1" applyFill="1" applyBorder="1" applyAlignment="1">
      <alignment horizontal="center" vertical="center" wrapText="1"/>
    </xf>
    <xf numFmtId="0" fontId="51" fillId="10" borderId="0" xfId="15" applyFont="1" applyFill="1" applyAlignment="1">
      <alignment horizontal="left" vertical="center"/>
    </xf>
    <xf numFmtId="0" fontId="16" fillId="9" borderId="11" xfId="15" applyFont="1" applyFill="1" applyBorder="1" applyAlignment="1">
      <alignment horizontal="left" vertical="center"/>
    </xf>
    <xf numFmtId="0" fontId="16" fillId="9" borderId="12" xfId="15" applyFont="1" applyFill="1" applyBorder="1" applyAlignment="1">
      <alignment horizontal="center" vertical="center"/>
    </xf>
    <xf numFmtId="0" fontId="52" fillId="9" borderId="4" xfId="15" applyFont="1" applyFill="1" applyBorder="1" applyAlignment="1">
      <alignment horizontal="left" vertical="center" wrapText="1"/>
    </xf>
    <xf numFmtId="1" fontId="35" fillId="9" borderId="2" xfId="15" applyNumberFormat="1" applyFont="1" applyFill="1" applyBorder="1" applyAlignment="1">
      <alignment horizontal="center" vertical="center"/>
    </xf>
    <xf numFmtId="0" fontId="16" fillId="9" borderId="9" xfId="15" applyFont="1" applyFill="1" applyBorder="1" applyAlignment="1">
      <alignment horizontal="center" vertical="center" wrapText="1"/>
    </xf>
    <xf numFmtId="0" fontId="16" fillId="9" borderId="0" xfId="15" applyFont="1" applyFill="1" applyAlignment="1">
      <alignment horizontal="center" vertical="center" wrapText="1"/>
    </xf>
    <xf numFmtId="0" fontId="16" fillId="9" borderId="12" xfId="15" applyFont="1" applyFill="1" applyBorder="1" applyAlignment="1">
      <alignment horizontal="center" vertical="center" wrapText="1"/>
    </xf>
    <xf numFmtId="1" fontId="16" fillId="9" borderId="13" xfId="15" applyNumberFormat="1" applyFont="1" applyFill="1" applyBorder="1" applyAlignment="1">
      <alignment horizontal="right" vertical="center"/>
    </xf>
    <xf numFmtId="1" fontId="16" fillId="9" borderId="10" xfId="15" applyNumberFormat="1" applyFont="1" applyFill="1" applyBorder="1" applyAlignment="1">
      <alignment horizontal="right" vertical="center"/>
    </xf>
    <xf numFmtId="165" fontId="53" fillId="6" borderId="4" xfId="22" applyNumberFormat="1" applyFont="1" applyFill="1" applyBorder="1" applyAlignment="1">
      <alignment horizontal="right" vertical="center"/>
    </xf>
    <xf numFmtId="3" fontId="52" fillId="6" borderId="2" xfId="15" applyNumberFormat="1" applyFont="1" applyFill="1" applyBorder="1" applyAlignment="1">
      <alignment horizontal="right" vertical="center"/>
    </xf>
    <xf numFmtId="0" fontId="54" fillId="10" borderId="0" xfId="15" applyFont="1" applyFill="1" applyAlignment="1">
      <alignment horizontal="left" vertical="center"/>
    </xf>
    <xf numFmtId="3" fontId="41" fillId="9" borderId="2" xfId="15" applyNumberFormat="1" applyFont="1" applyFill="1" applyBorder="1" applyAlignment="1">
      <alignment horizontal="right" vertical="center"/>
    </xf>
    <xf numFmtId="1" fontId="41" fillId="9" borderId="2" xfId="15" applyNumberFormat="1" applyFont="1" applyFill="1" applyBorder="1" applyAlignment="1">
      <alignment horizontal="right" vertical="center"/>
    </xf>
    <xf numFmtId="165" fontId="38" fillId="9" borderId="2" xfId="22" applyNumberFormat="1" applyFont="1" applyFill="1" applyBorder="1" applyAlignment="1">
      <alignment horizontal="right"/>
    </xf>
    <xf numFmtId="0" fontId="41" fillId="9" borderId="5" xfId="22" applyFont="1" applyFill="1" applyBorder="1" applyAlignment="1">
      <alignment wrapText="1"/>
    </xf>
    <xf numFmtId="165" fontId="18" fillId="9" borderId="13" xfId="22" applyNumberFormat="1" applyFont="1" applyFill="1" applyBorder="1" applyAlignment="1">
      <alignment horizontal="right" vertical="center"/>
    </xf>
    <xf numFmtId="0" fontId="43" fillId="9" borderId="5" xfId="22" applyFont="1" applyFill="1" applyBorder="1" applyAlignment="1">
      <alignment wrapText="1"/>
    </xf>
    <xf numFmtId="1" fontId="52" fillId="6" borderId="2" xfId="15" applyNumberFormat="1" applyFont="1" applyFill="1" applyBorder="1" applyAlignment="1">
      <alignment horizontal="right" vertical="center"/>
    </xf>
    <xf numFmtId="3" fontId="41" fillId="9" borderId="10" xfId="15" applyNumberFormat="1" applyFont="1" applyFill="1" applyBorder="1" applyAlignment="1">
      <alignment horizontal="right" vertical="center"/>
    </xf>
    <xf numFmtId="0" fontId="55" fillId="10" borderId="0" xfId="15" applyFont="1" applyFill="1" applyAlignment="1">
      <alignment horizontal="left" vertical="center"/>
    </xf>
    <xf numFmtId="0" fontId="18" fillId="9" borderId="9" xfId="22" applyFont="1" applyFill="1" applyBorder="1" applyAlignment="1">
      <alignment horizontal="center" vertical="center"/>
    </xf>
    <xf numFmtId="1" fontId="41" fillId="9" borderId="2" xfId="0" applyNumberFormat="1" applyFont="1" applyFill="1" applyBorder="1" applyAlignment="1" applyProtection="1">
      <alignment horizontal="right" vertical="center"/>
    </xf>
    <xf numFmtId="0" fontId="39" fillId="9" borderId="5" xfId="15" applyFont="1" applyFill="1" applyBorder="1" applyAlignment="1">
      <alignment vertical="center" wrapText="1"/>
    </xf>
    <xf numFmtId="165" fontId="38" fillId="9" borderId="13" xfId="22" applyNumberFormat="1" applyFont="1" applyFill="1" applyBorder="1" applyAlignment="1">
      <alignment horizontal="right" vertical="center"/>
    </xf>
    <xf numFmtId="0" fontId="39" fillId="9" borderId="0" xfId="15" applyFont="1" applyFill="1" applyAlignment="1">
      <alignment vertical="center" wrapText="1"/>
    </xf>
    <xf numFmtId="1" fontId="41" fillId="9" borderId="13" xfId="15" applyNumberFormat="1" applyFont="1" applyFill="1" applyBorder="1" applyAlignment="1">
      <alignment horizontal="right" vertical="center"/>
    </xf>
    <xf numFmtId="0" fontId="42" fillId="12" borderId="0" xfId="15" applyFont="1" applyFill="1" applyAlignment="1">
      <alignment vertical="center"/>
    </xf>
    <xf numFmtId="0" fontId="53" fillId="6" borderId="5" xfId="15" applyFont="1" applyFill="1" applyBorder="1" applyAlignment="1">
      <alignment vertical="center"/>
    </xf>
    <xf numFmtId="0" fontId="53" fillId="6" borderId="5" xfId="15" applyFont="1" applyFill="1" applyBorder="1" applyAlignment="1">
      <alignment vertical="center" wrapText="1"/>
    </xf>
    <xf numFmtId="0" fontId="41" fillId="9" borderId="5" xfId="15" applyFont="1" applyFill="1" applyBorder="1" applyAlignment="1">
      <alignment vertical="center" wrapText="1"/>
    </xf>
    <xf numFmtId="0" fontId="42" fillId="12" borderId="0" xfId="15" applyFont="1" applyFill="1" applyAlignment="1">
      <alignment horizontal="right"/>
    </xf>
    <xf numFmtId="164" fontId="16" fillId="9" borderId="9" xfId="22" applyNumberFormat="1" applyFont="1" applyFill="1" applyBorder="1" applyAlignment="1">
      <alignment horizontal="right" vertical="center"/>
    </xf>
    <xf numFmtId="165" fontId="53" fillId="6" borderId="4" xfId="22" applyNumberFormat="1" applyFont="1" applyFill="1" applyBorder="1" applyAlignment="1">
      <alignment horizontal="right"/>
    </xf>
    <xf numFmtId="0" fontId="42" fillId="0" borderId="0" xfId="15" applyFont="1" applyFill="1" applyAlignment="1"/>
    <xf numFmtId="164" fontId="16" fillId="9" borderId="9" xfId="22" applyNumberFormat="1" applyFont="1" applyFill="1" applyBorder="1" applyAlignment="1">
      <alignment horizontal="right"/>
    </xf>
    <xf numFmtId="165" fontId="38" fillId="9" borderId="2" xfId="22" applyNumberFormat="1" applyFont="1" applyFill="1" applyBorder="1" applyAlignment="1">
      <alignment horizontal="right" vertical="top"/>
    </xf>
    <xf numFmtId="0" fontId="16" fillId="9" borderId="5" xfId="22" applyFont="1" applyFill="1" applyBorder="1" applyAlignment="1">
      <alignment vertical="top" wrapText="1"/>
    </xf>
    <xf numFmtId="0" fontId="16" fillId="0" borderId="0" xfId="15" applyFont="1" applyFill="1" applyAlignment="1"/>
    <xf numFmtId="165" fontId="38" fillId="9" borderId="10" xfId="22" applyNumberFormat="1" applyFont="1" applyFill="1" applyBorder="1" applyAlignment="1">
      <alignment horizontal="right" vertical="top"/>
    </xf>
    <xf numFmtId="0" fontId="16" fillId="9" borderId="12" xfId="22" applyFont="1" applyFill="1" applyBorder="1" applyAlignment="1">
      <alignment vertical="top" wrapText="1"/>
    </xf>
    <xf numFmtId="1" fontId="41" fillId="9" borderId="10" xfId="15" applyNumberFormat="1" applyFont="1" applyFill="1" applyBorder="1" applyAlignment="1">
      <alignment horizontal="right" vertical="center"/>
    </xf>
    <xf numFmtId="165" fontId="57" fillId="9" borderId="2" xfId="22" applyNumberFormat="1" applyFont="1" applyFill="1" applyBorder="1" applyAlignment="1">
      <alignment horizontal="right" vertical="center"/>
    </xf>
    <xf numFmtId="0" fontId="57" fillId="9" borderId="5" xfId="22" applyFont="1" applyFill="1" applyBorder="1" applyAlignment="1"/>
    <xf numFmtId="166" fontId="53" fillId="6" borderId="4" xfId="22" applyNumberFormat="1" applyFont="1" applyFill="1" applyBorder="1" applyAlignment="1">
      <alignment horizontal="right"/>
    </xf>
    <xf numFmtId="1" fontId="24" fillId="6" borderId="2" xfId="15" applyNumberFormat="1" applyFont="1" applyFill="1" applyBorder="1" applyAlignment="1">
      <alignment horizontal="right" vertical="center"/>
    </xf>
    <xf numFmtId="166" fontId="18" fillId="9" borderId="11" xfId="22" applyNumberFormat="1" applyFont="1" applyFill="1" applyBorder="1" applyAlignment="1">
      <alignment horizontal="right" vertical="center"/>
    </xf>
    <xf numFmtId="0" fontId="18" fillId="9" borderId="12" xfId="15" applyFont="1" applyFill="1" applyBorder="1" applyAlignment="1">
      <alignment vertical="center"/>
    </xf>
    <xf numFmtId="0" fontId="18" fillId="9" borderId="0" xfId="15" applyFont="1" applyFill="1" applyAlignment="1">
      <alignment vertical="center" wrapText="1"/>
    </xf>
    <xf numFmtId="166" fontId="18" fillId="9" borderId="9" xfId="22" applyNumberFormat="1" applyFont="1" applyFill="1" applyBorder="1" applyAlignment="1">
      <alignment horizontal="right" vertical="center"/>
    </xf>
    <xf numFmtId="166" fontId="60" fillId="11" borderId="15" xfId="22" applyNumberFormat="1" applyFont="1" applyFill="1" applyBorder="1" applyAlignment="1">
      <alignment horizontal="right" vertical="center"/>
    </xf>
    <xf numFmtId="0" fontId="50" fillId="11" borderId="15" xfId="22" applyFont="1" applyFill="1" applyBorder="1" applyAlignment="1">
      <alignment horizontal="right" vertical="center"/>
    </xf>
    <xf numFmtId="0" fontId="61" fillId="11" borderId="16" xfId="24" applyFont="1" applyFill="1" applyBorder="1" applyAlignment="1">
      <alignment horizontal="center" vertical="center" wrapText="1"/>
    </xf>
    <xf numFmtId="3" fontId="52" fillId="11" borderId="15" xfId="15" applyNumberFormat="1" applyFont="1" applyFill="1" applyBorder="1" applyAlignment="1">
      <alignment horizontal="right" vertical="center"/>
    </xf>
    <xf numFmtId="0" fontId="18" fillId="9" borderId="0" xfId="22" applyFont="1" applyFill="1" applyAlignment="1">
      <alignment horizontal="center" vertical="center"/>
    </xf>
    <xf numFmtId="0" fontId="16" fillId="10" borderId="0" xfId="15" applyFont="1" applyFill="1" applyAlignment="1">
      <alignment vertical="center"/>
    </xf>
    <xf numFmtId="0" fontId="16" fillId="10" borderId="0" xfId="15" applyFont="1" applyFill="1" applyAlignment="1">
      <alignment vertical="center" wrapText="1"/>
    </xf>
    <xf numFmtId="1" fontId="16" fillId="10" borderId="0" xfId="15" applyNumberFormat="1" applyFont="1" applyFill="1" applyAlignment="1">
      <alignment horizontal="right" vertical="center"/>
    </xf>
    <xf numFmtId="0" fontId="16" fillId="14" borderId="0" xfId="15" applyFont="1" applyFill="1" applyAlignment="1">
      <alignment vertical="center"/>
    </xf>
    <xf numFmtId="0" fontId="16" fillId="14" borderId="0" xfId="15" applyFont="1" applyFill="1" applyAlignment="1">
      <alignment vertical="center" wrapText="1"/>
    </xf>
    <xf numFmtId="1" fontId="16" fillId="14" borderId="0" xfId="15" applyNumberFormat="1" applyFont="1" applyFill="1" applyAlignment="1">
      <alignment horizontal="right" vertical="center"/>
    </xf>
    <xf numFmtId="0" fontId="16" fillId="8" borderId="0" xfId="15" applyFont="1" applyFill="1" applyAlignment="1">
      <alignment vertical="center"/>
    </xf>
    <xf numFmtId="1" fontId="16" fillId="14" borderId="0" xfId="15" applyNumberFormat="1" applyFont="1" applyFill="1" applyAlignment="1">
      <alignment horizontal="center" vertical="center"/>
    </xf>
    <xf numFmtId="168" fontId="16" fillId="14" borderId="0" xfId="15" applyNumberFormat="1" applyFont="1" applyFill="1" applyAlignment="1">
      <alignment horizontal="center" vertical="center"/>
    </xf>
    <xf numFmtId="49" fontId="16" fillId="14" borderId="0" xfId="15" applyNumberFormat="1" applyFont="1" applyFill="1" applyAlignment="1">
      <alignment horizontal="center" vertical="center"/>
    </xf>
    <xf numFmtId="169" fontId="18" fillId="14" borderId="0" xfId="15" applyNumberFormat="1" applyFont="1" applyFill="1" applyAlignment="1">
      <alignment horizontal="center" vertical="center"/>
    </xf>
    <xf numFmtId="0" fontId="23" fillId="14" borderId="0" xfId="0" applyFont="1" applyFill="1" applyAlignment="1">
      <alignment horizontal="right" wrapText="1"/>
    </xf>
    <xf numFmtId="1" fontId="16" fillId="14" borderId="0" xfId="15" applyNumberFormat="1" applyFont="1" applyFill="1" applyAlignment="1" applyProtection="1">
      <alignment horizontal="right" vertical="center"/>
      <protection locked="0"/>
    </xf>
    <xf numFmtId="0" fontId="16" fillId="14" borderId="0" xfId="15" applyFont="1" applyFill="1" applyAlignment="1">
      <alignment horizontal="center" vertical="center"/>
    </xf>
    <xf numFmtId="0" fontId="16" fillId="14" borderId="0" xfId="15" applyFont="1" applyFill="1" applyAlignment="1">
      <alignment horizontal="center" vertical="center" wrapText="1"/>
    </xf>
    <xf numFmtId="0" fontId="16" fillId="14" borderId="0" xfId="15" applyFont="1" applyFill="1" applyAlignment="1">
      <alignment horizontal="center"/>
    </xf>
    <xf numFmtId="0" fontId="16" fillId="14" borderId="0" xfId="15" applyFont="1" applyFill="1" applyAlignment="1">
      <alignment horizontal="center" vertical="top"/>
    </xf>
    <xf numFmtId="0" fontId="16" fillId="14" borderId="0" xfId="15" applyFont="1" applyFill="1" applyAlignment="1">
      <alignment vertical="top" wrapText="1"/>
    </xf>
    <xf numFmtId="1" fontId="16" fillId="14" borderId="0" xfId="15" applyNumberFormat="1" applyFont="1" applyFill="1" applyAlignment="1">
      <alignment horizontal="center"/>
    </xf>
    <xf numFmtId="0" fontId="18" fillId="8" borderId="0" xfId="15" applyFont="1" applyFill="1" applyAlignment="1">
      <alignment vertical="center"/>
    </xf>
    <xf numFmtId="1" fontId="16" fillId="14" borderId="0" xfId="0" applyNumberFormat="1" applyFont="1" applyFill="1" applyAlignment="1" applyProtection="1">
      <alignment horizontal="right" vertical="center"/>
    </xf>
    <xf numFmtId="0" fontId="62" fillId="14" borderId="0" xfId="15" applyFont="1" applyFill="1" applyAlignment="1"/>
    <xf numFmtId="0" fontId="16" fillId="14" borderId="0" xfId="15" applyFont="1" applyFill="1" applyAlignment="1">
      <alignment vertical="top"/>
    </xf>
    <xf numFmtId="1" fontId="16" fillId="14" borderId="0" xfId="15" applyNumberFormat="1" applyFont="1" applyFill="1" applyAlignment="1">
      <alignment horizontal="right"/>
    </xf>
    <xf numFmtId="0" fontId="16" fillId="15" borderId="0" xfId="15" applyFont="1" applyFill="1" applyAlignment="1">
      <alignment vertical="center"/>
    </xf>
    <xf numFmtId="0" fontId="18" fillId="15" borderId="0" xfId="15" applyFont="1" applyFill="1" applyAlignment="1">
      <alignment vertical="center"/>
    </xf>
    <xf numFmtId="0" fontId="18" fillId="0" borderId="0" xfId="0" applyFont="1" applyFill="1" applyAlignment="1" applyProtection="1">
      <alignment horizontal="right" wrapText="1"/>
    </xf>
    <xf numFmtId="0" fontId="40" fillId="15" borderId="4" xfId="15" applyFont="1" applyFill="1" applyBorder="1" applyAlignment="1">
      <alignment vertical="center"/>
    </xf>
    <xf numFmtId="0" fontId="40" fillId="15" borderId="5" xfId="15" applyFont="1" applyFill="1" applyBorder="1" applyAlignment="1">
      <alignment horizontal="center" vertical="center"/>
    </xf>
    <xf numFmtId="0" fontId="63" fillId="15" borderId="5" xfId="15" applyFont="1" applyFill="1" applyBorder="1" applyAlignment="1">
      <alignment horizontal="center" vertical="center" wrapText="1"/>
    </xf>
    <xf numFmtId="0" fontId="64" fillId="15" borderId="6" xfId="15" applyFont="1" applyFill="1" applyBorder="1" applyAlignment="1">
      <alignment horizontal="center" vertical="center"/>
    </xf>
    <xf numFmtId="0" fontId="65" fillId="0" borderId="8" xfId="22" applyFont="1" applyFill="1" applyBorder="1" applyAlignment="1">
      <alignment horizontal="center" vertical="center" wrapText="1"/>
    </xf>
    <xf numFmtId="0" fontId="66" fillId="6" borderId="2" xfId="22" applyFont="1" applyFill="1" applyBorder="1" applyAlignment="1">
      <alignment horizontal="left" vertical="center"/>
    </xf>
    <xf numFmtId="1" fontId="16" fillId="6" borderId="3" xfId="15" applyNumberFormat="1" applyFont="1" applyFill="1" applyBorder="1" applyAlignment="1">
      <alignment horizontal="left" vertical="center" wrapText="1"/>
    </xf>
    <xf numFmtId="1" fontId="40" fillId="9" borderId="4" xfId="15" applyNumberFormat="1" applyFont="1" applyFill="1" applyBorder="1" applyAlignment="1">
      <alignment horizontal="left" vertical="center" wrapText="1"/>
    </xf>
    <xf numFmtId="0" fontId="67" fillId="9" borderId="7" xfId="22" applyFont="1" applyFill="1" applyBorder="1" applyAlignment="1">
      <alignment horizontal="left" vertical="center"/>
    </xf>
    <xf numFmtId="1" fontId="16" fillId="9" borderId="8" xfId="15" applyNumberFormat="1" applyFont="1" applyFill="1" applyBorder="1" applyAlignment="1">
      <alignment horizontal="center" vertical="center"/>
    </xf>
    <xf numFmtId="0" fontId="39" fillId="9" borderId="8" xfId="22" applyFont="1" applyFill="1" applyBorder="1" applyAlignment="1">
      <alignment horizontal="left" vertical="center" wrapText="1"/>
    </xf>
    <xf numFmtId="165" fontId="63" fillId="7" borderId="4" xfId="22" applyNumberFormat="1" applyFont="1" applyFill="1" applyBorder="1" applyAlignment="1">
      <alignment horizontal="right" vertical="center"/>
    </xf>
    <xf numFmtId="1" fontId="68" fillId="7" borderId="2" xfId="15" applyNumberFormat="1" applyFont="1" applyFill="1" applyBorder="1" applyAlignment="1">
      <alignment vertical="center"/>
    </xf>
    <xf numFmtId="3" fontId="68" fillId="7" borderId="2" xfId="15" applyNumberFormat="1" applyFont="1" applyFill="1" applyBorder="1" applyAlignment="1">
      <alignment vertical="center"/>
    </xf>
    <xf numFmtId="0" fontId="16" fillId="9" borderId="0" xfId="15" applyFont="1" applyFill="1" applyAlignment="1">
      <alignment horizontal="right"/>
    </xf>
    <xf numFmtId="0" fontId="41" fillId="9" borderId="12" xfId="22" applyFont="1" applyFill="1" applyBorder="1" applyAlignment="1">
      <alignment horizontal="left" vertical="center" wrapText="1"/>
    </xf>
    <xf numFmtId="165" fontId="16" fillId="9" borderId="9" xfId="22" applyNumberFormat="1" applyFont="1" applyFill="1" applyBorder="1" applyAlignment="1">
      <alignment horizontal="right" vertical="center"/>
    </xf>
    <xf numFmtId="1" fontId="41" fillId="9" borderId="2" xfId="15" applyNumberFormat="1" applyFont="1" applyFill="1" applyBorder="1" applyAlignment="1" applyProtection="1">
      <alignment horizontal="right" vertical="center"/>
      <protection locked="0"/>
    </xf>
    <xf numFmtId="0" fontId="41" fillId="9" borderId="0" xfId="22" applyFont="1" applyFill="1" applyAlignment="1">
      <alignment horizontal="left" vertical="center" wrapText="1"/>
    </xf>
    <xf numFmtId="3" fontId="41" fillId="9" borderId="6" xfId="15" applyNumberFormat="1" applyFont="1" applyFill="1" applyBorder="1" applyAlignment="1" applyProtection="1">
      <alignment horizontal="right" vertical="center"/>
      <protection locked="0"/>
    </xf>
    <xf numFmtId="3" fontId="41" fillId="9" borderId="6" xfId="0" applyNumberFormat="1" applyFont="1" applyFill="1" applyBorder="1" applyAlignment="1" applyProtection="1">
      <alignment horizontal="right" vertical="center"/>
      <protection locked="0"/>
    </xf>
    <xf numFmtId="0" fontId="16" fillId="9" borderId="9" xfId="22" applyFont="1" applyFill="1" applyBorder="1" applyAlignment="1">
      <alignment vertical="center"/>
    </xf>
    <xf numFmtId="0" fontId="70" fillId="12" borderId="0" xfId="22" applyFont="1" applyFill="1" applyAlignment="1">
      <alignment horizontal="right"/>
    </xf>
    <xf numFmtId="1" fontId="68" fillId="7" borderId="2" xfId="15" applyNumberFormat="1" applyFont="1" applyFill="1" applyBorder="1" applyAlignment="1" applyProtection="1">
      <alignment vertical="center"/>
      <protection locked="0"/>
    </xf>
    <xf numFmtId="1" fontId="68" fillId="7" borderId="2" xfId="0" applyNumberFormat="1" applyFont="1" applyFill="1" applyBorder="1" applyAlignment="1" applyProtection="1">
      <alignment vertical="center"/>
      <protection locked="0"/>
    </xf>
    <xf numFmtId="0" fontId="71" fillId="15" borderId="15" xfId="22" applyFont="1" applyFill="1" applyBorder="1" applyAlignment="1">
      <alignment horizontal="right" vertical="center"/>
    </xf>
    <xf numFmtId="0" fontId="64" fillId="15" borderId="15" xfId="22" applyFont="1" applyFill="1" applyBorder="1" applyAlignment="1">
      <alignment horizontal="right" vertical="center"/>
    </xf>
    <xf numFmtId="0" fontId="63" fillId="15" borderId="16" xfId="22" applyFont="1" applyFill="1" applyBorder="1" applyAlignment="1">
      <alignment horizontal="center" vertical="center" wrapText="1"/>
    </xf>
    <xf numFmtId="3" fontId="68" fillId="15" borderId="15" xfId="15" applyNumberFormat="1" applyFont="1" applyFill="1" applyBorder="1" applyAlignment="1">
      <alignment vertical="center"/>
    </xf>
    <xf numFmtId="0" fontId="66" fillId="6" borderId="13" xfId="22" applyFont="1" applyFill="1" applyBorder="1" applyAlignment="1">
      <alignment horizontal="left" vertical="center"/>
    </xf>
    <xf numFmtId="1" fontId="16" fillId="6" borderId="18" xfId="15" applyNumberFormat="1" applyFont="1" applyFill="1" applyBorder="1" applyAlignment="1">
      <alignment horizontal="left" vertical="center" wrapText="1"/>
    </xf>
    <xf numFmtId="1" fontId="40" fillId="9" borderId="19" xfId="15" applyNumberFormat="1" applyFont="1" applyFill="1" applyBorder="1" applyAlignment="1">
      <alignment horizontal="left" vertical="center" wrapText="1"/>
    </xf>
    <xf numFmtId="1" fontId="41" fillId="9" borderId="13" xfId="15" applyNumberFormat="1" applyFont="1" applyFill="1" applyBorder="1" applyAlignment="1">
      <alignment vertical="center"/>
    </xf>
    <xf numFmtId="165" fontId="18" fillId="9" borderId="4" xfId="22" applyNumberFormat="1" applyFont="1" applyFill="1" applyBorder="1" applyAlignment="1">
      <alignment horizontal="right" vertical="center"/>
    </xf>
    <xf numFmtId="1" fontId="16" fillId="9" borderId="5" xfId="15" applyNumberFormat="1" applyFont="1" applyFill="1" applyBorder="1" applyAlignment="1">
      <alignment horizontal="left" vertical="center" wrapText="1"/>
    </xf>
    <xf numFmtId="1" fontId="41" fillId="9" borderId="2" xfId="15" applyNumberFormat="1" applyFont="1" applyFill="1" applyBorder="1" applyAlignment="1">
      <alignment vertical="center"/>
    </xf>
    <xf numFmtId="3" fontId="68" fillId="7" borderId="2" xfId="0" applyNumberFormat="1" applyFont="1" applyFill="1" applyBorder="1" applyAlignment="1" applyProtection="1">
      <alignment vertical="center"/>
      <protection locked="0"/>
    </xf>
    <xf numFmtId="0" fontId="16" fillId="15" borderId="0" xfId="15" applyFont="1" applyFill="1" applyAlignment="1">
      <alignment vertical="center" wrapText="1"/>
    </xf>
    <xf numFmtId="0" fontId="16" fillId="16" borderId="0" xfId="15" applyFont="1" applyFill="1" applyAlignment="1">
      <alignment vertical="center"/>
    </xf>
    <xf numFmtId="0" fontId="18" fillId="11" borderId="4" xfId="15" applyFont="1" applyFill="1" applyBorder="1" applyAlignment="1">
      <alignment horizontal="center" vertical="center" wrapText="1"/>
    </xf>
    <xf numFmtId="0" fontId="16" fillId="9" borderId="9" xfId="15" applyFont="1" applyFill="1" applyBorder="1" applyAlignment="1">
      <alignment horizontal="left" vertical="center" wrapText="1"/>
    </xf>
    <xf numFmtId="164" fontId="16" fillId="9" borderId="0" xfId="15" applyNumberFormat="1" applyFont="1" applyFill="1" applyAlignment="1">
      <alignment horizontal="center" vertical="center"/>
    </xf>
    <xf numFmtId="164" fontId="18" fillId="11" borderId="19" xfId="15" applyNumberFormat="1" applyFont="1" applyFill="1" applyBorder="1" applyAlignment="1">
      <alignment horizontal="center" vertical="center" wrapText="1"/>
    </xf>
    <xf numFmtId="3" fontId="16" fillId="11" borderId="18" xfId="15" applyNumberFormat="1" applyFont="1" applyFill="1" applyBorder="1" applyAlignment="1">
      <alignment horizontal="right" vertical="center"/>
    </xf>
    <xf numFmtId="164" fontId="16" fillId="9" borderId="0" xfId="15" applyNumberFormat="1" applyFont="1" applyFill="1" applyAlignment="1">
      <alignment vertical="center"/>
    </xf>
    <xf numFmtId="164" fontId="18" fillId="11" borderId="16" xfId="15" applyNumberFormat="1" applyFont="1" applyFill="1" applyBorder="1" applyAlignment="1">
      <alignment horizontal="center" vertical="center" wrapText="1"/>
    </xf>
    <xf numFmtId="3" fontId="16" fillId="11" borderId="15" xfId="15" applyNumberFormat="1" applyFont="1" applyFill="1" applyBorder="1" applyAlignment="1">
      <alignment horizontal="right" vertical="center"/>
    </xf>
    <xf numFmtId="0" fontId="72" fillId="9" borderId="20" xfId="19" applyFont="1" applyFill="1" applyBorder="1" applyAlignment="1"/>
    <xf numFmtId="170" fontId="72" fillId="9" borderId="0" xfId="19" applyNumberFormat="1" applyFont="1" applyFill="1" applyAlignment="1"/>
    <xf numFmtId="170" fontId="72" fillId="9" borderId="0" xfId="0" applyNumberFormat="1" applyFont="1" applyFill="1" applyProtection="1"/>
    <xf numFmtId="0" fontId="16" fillId="16" borderId="0" xfId="15" applyFont="1" applyFill="1" applyAlignment="1">
      <alignment vertical="center" wrapText="1"/>
    </xf>
    <xf numFmtId="1" fontId="18" fillId="9" borderId="0" xfId="15" applyNumberFormat="1" applyFont="1" applyFill="1" applyAlignment="1">
      <alignment horizontal="right" vertical="center"/>
    </xf>
    <xf numFmtId="0" fontId="73" fillId="6" borderId="11" xfId="15" applyFont="1" applyFill="1" applyBorder="1" applyAlignment="1">
      <alignment vertical="center"/>
    </xf>
    <xf numFmtId="0" fontId="74" fillId="6" borderId="12" xfId="15" applyFont="1" applyFill="1" applyBorder="1" applyAlignment="1">
      <alignment horizontal="center" vertical="center"/>
    </xf>
    <xf numFmtId="0" fontId="73" fillId="6" borderId="12" xfId="15" applyFont="1" applyFill="1" applyBorder="1" applyAlignment="1">
      <alignment horizontal="center" vertical="center" wrapText="1"/>
    </xf>
    <xf numFmtId="0" fontId="75" fillId="6" borderId="2" xfId="15" applyFont="1" applyFill="1" applyBorder="1" applyAlignment="1">
      <alignment horizontal="center" vertical="center"/>
    </xf>
    <xf numFmtId="0" fontId="18" fillId="9" borderId="5" xfId="22" applyFont="1" applyFill="1" applyBorder="1" applyAlignment="1">
      <alignment horizontal="center" vertical="center" wrapText="1"/>
    </xf>
    <xf numFmtId="0" fontId="16" fillId="9" borderId="4" xfId="15" applyFont="1" applyFill="1" applyBorder="1" applyAlignment="1">
      <alignment horizontal="left" vertical="center"/>
    </xf>
    <xf numFmtId="0" fontId="16" fillId="9" borderId="3" xfId="15" applyFont="1" applyFill="1" applyBorder="1" applyAlignment="1">
      <alignment horizontal="left" vertical="center"/>
    </xf>
    <xf numFmtId="0" fontId="74" fillId="9" borderId="0" xfId="15" applyFont="1" applyFill="1" applyAlignment="1">
      <alignment horizontal="left" vertical="center" wrapText="1"/>
    </xf>
    <xf numFmtId="165" fontId="76" fillId="6" borderId="4" xfId="22" applyNumberFormat="1" applyFont="1" applyFill="1" applyBorder="1" applyAlignment="1">
      <alignment horizontal="right" vertical="center"/>
    </xf>
    <xf numFmtId="1" fontId="77" fillId="6" borderId="2" xfId="15" applyNumberFormat="1" applyFont="1" applyFill="1" applyBorder="1" applyAlignment="1">
      <alignment vertical="center"/>
    </xf>
    <xf numFmtId="3" fontId="77" fillId="6" borderId="2" xfId="15" applyNumberFormat="1" applyFont="1" applyFill="1" applyBorder="1" applyAlignment="1">
      <alignment vertical="center"/>
    </xf>
    <xf numFmtId="165" fontId="38" fillId="9" borderId="6" xfId="22" applyNumberFormat="1" applyFont="1" applyFill="1" applyBorder="1" applyAlignment="1">
      <alignment horizontal="right" vertical="center"/>
    </xf>
    <xf numFmtId="0" fontId="39" fillId="9" borderId="8" xfId="22" applyFont="1" applyFill="1" applyBorder="1" applyAlignment="1">
      <alignment vertical="center" wrapText="1"/>
    </xf>
    <xf numFmtId="0" fontId="39" fillId="9" borderId="12" xfId="22" applyFont="1" applyFill="1" applyBorder="1" applyAlignment="1">
      <alignment vertical="center" wrapText="1"/>
    </xf>
    <xf numFmtId="1" fontId="41" fillId="9" borderId="10" xfId="0" applyNumberFormat="1" applyFont="1" applyFill="1" applyBorder="1" applyAlignment="1" applyProtection="1">
      <alignment horizontal="right" vertical="center"/>
      <protection locked="0"/>
    </xf>
    <xf numFmtId="0" fontId="39" fillId="9" borderId="8" xfId="15" applyFont="1" applyFill="1" applyBorder="1" applyAlignment="1">
      <alignment vertical="center" wrapText="1"/>
    </xf>
    <xf numFmtId="1" fontId="41" fillId="9" borderId="6" xfId="15" applyNumberFormat="1" applyFont="1" applyFill="1" applyBorder="1" applyAlignment="1" applyProtection="1">
      <alignment horizontal="right" vertical="center"/>
      <protection locked="0"/>
    </xf>
    <xf numFmtId="1" fontId="41" fillId="9" borderId="6" xfId="0" applyNumberFormat="1" applyFont="1" applyFill="1" applyBorder="1" applyAlignment="1" applyProtection="1">
      <alignment horizontal="right" vertical="center"/>
      <protection locked="0"/>
    </xf>
    <xf numFmtId="0" fontId="39" fillId="9" borderId="12" xfId="15" applyFont="1" applyFill="1" applyBorder="1" applyAlignment="1">
      <alignment vertical="center" wrapText="1"/>
    </xf>
    <xf numFmtId="1" fontId="41" fillId="9" borderId="10" xfId="15" applyNumberFormat="1" applyFont="1" applyFill="1" applyBorder="1" applyAlignment="1" applyProtection="1">
      <alignment horizontal="right" vertical="center"/>
      <protection locked="0"/>
    </xf>
    <xf numFmtId="1" fontId="77" fillId="6" borderId="2" xfId="15" applyNumberFormat="1" applyFont="1" applyFill="1" applyBorder="1" applyAlignment="1">
      <alignment horizontal="right" vertical="center"/>
    </xf>
    <xf numFmtId="164" fontId="42" fillId="0" borderId="0" xfId="22" applyNumberFormat="1" applyFont="1" applyFill="1" applyAlignment="1"/>
    <xf numFmtId="164" fontId="42" fillId="0" borderId="0" xfId="22" applyNumberFormat="1" applyFont="1" applyFill="1" applyAlignment="1" applyProtection="1">
      <protection locked="0"/>
    </xf>
    <xf numFmtId="164" fontId="70" fillId="0" borderId="0" xfId="22" applyNumberFormat="1" applyFont="1" applyFill="1" applyAlignment="1"/>
    <xf numFmtId="165" fontId="38" fillId="9" borderId="6" xfId="22" applyNumberFormat="1" applyFont="1" applyFill="1" applyBorder="1" applyAlignment="1">
      <alignment horizontal="right"/>
    </xf>
    <xf numFmtId="0" fontId="43" fillId="9" borderId="8" xfId="22" applyFont="1" applyFill="1" applyBorder="1" applyAlignment="1"/>
    <xf numFmtId="164" fontId="41" fillId="0" borderId="0" xfId="22" applyNumberFormat="1" applyFont="1" applyFill="1" applyAlignment="1"/>
    <xf numFmtId="164" fontId="41" fillId="0" borderId="0" xfId="22" applyNumberFormat="1" applyFont="1" applyFill="1" applyAlignment="1" applyProtection="1">
      <protection locked="0"/>
    </xf>
    <xf numFmtId="164" fontId="78" fillId="0" borderId="0" xfId="22" applyNumberFormat="1" applyFont="1" applyFill="1" applyAlignment="1"/>
    <xf numFmtId="0" fontId="41" fillId="0" borderId="0" xfId="22" applyFont="1" applyFill="1" applyAlignment="1"/>
    <xf numFmtId="165" fontId="38" fillId="9" borderId="10" xfId="22" applyNumberFormat="1" applyFont="1" applyFill="1" applyBorder="1" applyAlignment="1">
      <alignment horizontal="right"/>
    </xf>
    <xf numFmtId="0" fontId="43" fillId="9" borderId="12" xfId="22" applyFont="1" applyFill="1" applyBorder="1" applyAlignment="1"/>
    <xf numFmtId="0" fontId="16" fillId="9" borderId="8" xfId="22" applyFont="1" applyFill="1" applyBorder="1" applyAlignment="1">
      <alignment horizontal="left" vertical="center" wrapText="1"/>
    </xf>
    <xf numFmtId="165" fontId="76" fillId="6" borderId="11" xfId="22" applyNumberFormat="1" applyFont="1" applyFill="1" applyBorder="1" applyAlignment="1">
      <alignment horizontal="right" vertical="center"/>
    </xf>
    <xf numFmtId="165" fontId="76" fillId="0" borderId="2" xfId="22" applyNumberFormat="1" applyFont="1" applyFill="1" applyBorder="1" applyAlignment="1">
      <alignment horizontal="right" vertical="center"/>
    </xf>
    <xf numFmtId="3" fontId="16" fillId="0" borderId="2" xfId="15" applyNumberFormat="1" applyFont="1" applyFill="1" applyBorder="1" applyAlignment="1">
      <alignment horizontal="right" vertical="center"/>
    </xf>
    <xf numFmtId="3" fontId="16" fillId="0" borderId="2" xfId="0" applyNumberFormat="1" applyFont="1" applyFill="1" applyBorder="1" applyAlignment="1" applyProtection="1">
      <alignment horizontal="right" vertical="center"/>
    </xf>
    <xf numFmtId="165" fontId="76" fillId="6" borderId="7" xfId="22" applyNumberFormat="1" applyFont="1" applyFill="1" applyBorder="1" applyAlignment="1">
      <alignment horizontal="right" vertical="center"/>
    </xf>
    <xf numFmtId="0" fontId="39" fillId="9" borderId="12" xfId="22" applyFont="1" applyFill="1" applyBorder="1" applyAlignment="1">
      <alignment horizontal="left" vertical="center" wrapText="1"/>
    </xf>
    <xf numFmtId="165" fontId="76" fillId="6" borderId="9" xfId="22" applyNumberFormat="1" applyFont="1" applyFill="1" applyBorder="1" applyAlignment="1">
      <alignment horizontal="right" vertical="center"/>
    </xf>
    <xf numFmtId="165" fontId="76" fillId="9" borderId="4" xfId="22" applyNumberFormat="1" applyFont="1" applyFill="1" applyBorder="1" applyAlignment="1">
      <alignment horizontal="right" vertical="center"/>
    </xf>
    <xf numFmtId="1" fontId="77" fillId="6" borderId="2" xfId="15" applyNumberFormat="1" applyFont="1" applyFill="1" applyBorder="1" applyAlignment="1" applyProtection="1">
      <alignment horizontal="right" vertical="center"/>
      <protection locked="0"/>
    </xf>
    <xf numFmtId="1" fontId="77" fillId="6" borderId="2" xfId="0" applyNumberFormat="1" applyFont="1" applyFill="1" applyBorder="1" applyAlignment="1" applyProtection="1">
      <alignment horizontal="right" vertical="center"/>
      <protection locked="0"/>
    </xf>
    <xf numFmtId="1" fontId="77" fillId="6" borderId="6" xfId="15" applyNumberFormat="1" applyFont="1" applyFill="1" applyBorder="1" applyAlignment="1">
      <alignment vertical="center"/>
    </xf>
    <xf numFmtId="0" fontId="16" fillId="9" borderId="5" xfId="22" applyFont="1" applyFill="1" applyBorder="1" applyAlignment="1">
      <alignment horizontal="left" wrapText="1"/>
    </xf>
    <xf numFmtId="1" fontId="41" fillId="9" borderId="13" xfId="15" applyNumberFormat="1" applyFont="1" applyFill="1" applyBorder="1" applyAlignment="1" applyProtection="1">
      <alignment horizontal="right" vertical="center"/>
      <protection locked="0"/>
    </xf>
    <xf numFmtId="1" fontId="41" fillId="9" borderId="13" xfId="0" applyNumberFormat="1" applyFont="1" applyFill="1" applyBorder="1" applyAlignment="1" applyProtection="1">
      <alignment horizontal="right" vertical="center"/>
      <protection locked="0"/>
    </xf>
    <xf numFmtId="0" fontId="38" fillId="9" borderId="5" xfId="22" applyFont="1" applyFill="1" applyBorder="1" applyAlignment="1">
      <alignment horizontal="left" vertical="center" wrapText="1"/>
    </xf>
    <xf numFmtId="3" fontId="41" fillId="9" borderId="2" xfId="0" applyNumberFormat="1" applyFont="1" applyFill="1" applyBorder="1" applyAlignment="1" applyProtection="1">
      <alignment horizontal="right" vertical="center"/>
    </xf>
    <xf numFmtId="0" fontId="41" fillId="9" borderId="9" xfId="22" applyFont="1" applyFill="1" applyBorder="1" applyAlignment="1">
      <alignment horizontal="right" vertical="center"/>
    </xf>
    <xf numFmtId="0" fontId="38" fillId="9" borderId="0" xfId="22" applyFont="1" applyFill="1" applyAlignment="1">
      <alignment horizontal="left" vertical="center" wrapText="1"/>
    </xf>
    <xf numFmtId="0" fontId="38" fillId="9" borderId="5" xfId="22" applyFont="1" applyFill="1" applyBorder="1" applyAlignment="1">
      <alignment horizontal="left" wrapText="1"/>
    </xf>
    <xf numFmtId="164" fontId="18" fillId="9" borderId="9" xfId="22" applyNumberFormat="1" applyFont="1" applyFill="1" applyBorder="1" applyAlignment="1">
      <alignment horizontal="right" vertical="center"/>
    </xf>
    <xf numFmtId="172" fontId="40" fillId="9" borderId="2" xfId="15" applyNumberFormat="1" applyFont="1" applyFill="1" applyBorder="1" applyAlignment="1">
      <alignment horizontal="center" vertical="center"/>
    </xf>
    <xf numFmtId="172" fontId="40" fillId="9" borderId="2" xfId="0" applyNumberFormat="1" applyFont="1" applyFill="1" applyBorder="1" applyAlignment="1" applyProtection="1">
      <alignment horizontal="center" vertical="center"/>
    </xf>
    <xf numFmtId="164" fontId="84" fillId="6" borderId="16" xfId="22" applyNumberFormat="1" applyFont="1" applyFill="1" applyBorder="1" applyAlignment="1">
      <alignment horizontal="right" vertical="center"/>
    </xf>
    <xf numFmtId="165" fontId="85" fillId="6" borderId="15" xfId="22" applyNumberFormat="1" applyFont="1" applyFill="1" applyBorder="1" applyAlignment="1">
      <alignment horizontal="right" vertical="center"/>
    </xf>
    <xf numFmtId="0" fontId="73" fillId="6" borderId="21" xfId="22" applyFont="1" applyFill="1" applyBorder="1" applyAlignment="1">
      <alignment horizontal="center" vertical="center" wrapText="1"/>
    </xf>
    <xf numFmtId="3" fontId="74" fillId="6" borderId="15" xfId="15" applyNumberFormat="1" applyFont="1" applyFill="1" applyBorder="1" applyAlignment="1">
      <alignment vertical="center"/>
    </xf>
    <xf numFmtId="0" fontId="72" fillId="9" borderId="20" xfId="0" applyFont="1" applyFill="1" applyBorder="1" applyProtection="1"/>
    <xf numFmtId="170" fontId="86" fillId="9" borderId="20" xfId="19" applyNumberFormat="1" applyFont="1" applyFill="1" applyBorder="1" applyAlignment="1">
      <alignment horizontal="center"/>
    </xf>
    <xf numFmtId="170" fontId="86" fillId="9" borderId="20" xfId="0" applyNumberFormat="1" applyFont="1" applyFill="1" applyBorder="1" applyAlignment="1" applyProtection="1">
      <alignment horizontal="center"/>
    </xf>
    <xf numFmtId="170" fontId="72" fillId="9" borderId="20" xfId="19" applyNumberFormat="1" applyFont="1" applyFill="1" applyBorder="1" applyAlignment="1"/>
    <xf numFmtId="1" fontId="16" fillId="0" borderId="0" xfId="15" applyNumberFormat="1" applyFont="1" applyFill="1" applyAlignment="1">
      <alignment horizontal="right" vertical="center"/>
    </xf>
    <xf numFmtId="1" fontId="57" fillId="6" borderId="2" xfId="15" applyNumberFormat="1" applyFont="1" applyFill="1" applyBorder="1" applyAlignment="1" applyProtection="1">
      <alignment horizontal="center" vertical="center"/>
      <protection locked="0"/>
    </xf>
    <xf numFmtId="0" fontId="38" fillId="9" borderId="0" xfId="15" applyFont="1" applyFill="1" applyAlignment="1">
      <alignment vertical="center"/>
    </xf>
    <xf numFmtId="0" fontId="22" fillId="9" borderId="8" xfId="15" applyFont="1" applyFill="1" applyBorder="1" applyAlignment="1">
      <alignment vertical="center"/>
    </xf>
    <xf numFmtId="0" fontId="38" fillId="9" borderId="14" xfId="15" applyFont="1" applyFill="1" applyBorder="1" applyAlignment="1">
      <alignment horizontal="right" vertical="center"/>
    </xf>
    <xf numFmtId="1" fontId="26" fillId="6" borderId="2" xfId="15" applyNumberFormat="1" applyFont="1" applyFill="1" applyBorder="1" applyAlignment="1" applyProtection="1">
      <alignment horizontal="center" vertical="center"/>
      <protection locked="0"/>
    </xf>
    <xf numFmtId="0" fontId="38" fillId="0" borderId="0" xfId="15" applyFont="1" applyFill="1" applyAlignment="1">
      <alignment horizontal="right" vertical="center"/>
    </xf>
    <xf numFmtId="0" fontId="16" fillId="0" borderId="0" xfId="15" applyFont="1" applyFill="1" applyAlignment="1" applyProtection="1">
      <alignment horizontal="right"/>
      <protection locked="0"/>
    </xf>
    <xf numFmtId="1" fontId="16" fillId="0" borderId="0" xfId="15" applyNumberFormat="1" applyFont="1" applyFill="1" applyAlignment="1" applyProtection="1">
      <alignment horizontal="right" vertical="center"/>
      <protection locked="0"/>
    </xf>
    <xf numFmtId="0" fontId="16" fillId="0" borderId="0" xfId="15" applyFont="1" applyFill="1" applyAlignment="1" applyProtection="1">
      <alignment vertical="center"/>
      <protection locked="0"/>
    </xf>
    <xf numFmtId="0" fontId="22" fillId="9" borderId="0" xfId="15" applyFont="1" applyFill="1" applyAlignment="1">
      <alignment vertical="center"/>
    </xf>
    <xf numFmtId="0" fontId="22" fillId="9" borderId="0" xfId="15" applyFont="1" applyFill="1" applyAlignment="1">
      <alignment vertical="center" wrapText="1"/>
    </xf>
    <xf numFmtId="0" fontId="18" fillId="9" borderId="0" xfId="15" applyFont="1" applyFill="1" applyAlignment="1">
      <alignment horizontal="left" vertical="center"/>
    </xf>
    <xf numFmtId="1" fontId="61" fillId="2" borderId="4" xfId="15" applyNumberFormat="1" applyFont="1" applyFill="1" applyBorder="1" applyAlignment="1">
      <alignment horizontal="left" vertical="center"/>
    </xf>
    <xf numFmtId="1" fontId="16" fillId="2" borderId="5" xfId="15" applyNumberFormat="1" applyFont="1" applyFill="1" applyBorder="1" applyAlignment="1">
      <alignment horizontal="right" vertical="center"/>
    </xf>
    <xf numFmtId="1" fontId="16" fillId="2" borderId="3" xfId="15" applyNumberFormat="1" applyFont="1" applyFill="1" applyBorder="1" applyAlignment="1">
      <alignment horizontal="right" vertical="center"/>
    </xf>
    <xf numFmtId="173" fontId="27" fillId="6" borderId="2" xfId="15" applyNumberFormat="1" applyFont="1" applyFill="1" applyBorder="1" applyAlignment="1">
      <alignment horizontal="center" vertical="center"/>
    </xf>
    <xf numFmtId="0" fontId="49" fillId="11" borderId="3" xfId="15" applyFont="1" applyFill="1" applyBorder="1" applyAlignment="1">
      <alignment horizontal="center" vertical="center" wrapText="1"/>
    </xf>
    <xf numFmtId="0" fontId="38" fillId="0" borderId="22" xfId="22" applyFont="1" applyFill="1" applyBorder="1" applyAlignment="1">
      <alignment horizontal="center" vertical="center" wrapText="1"/>
    </xf>
    <xf numFmtId="0" fontId="52" fillId="9" borderId="2" xfId="15" applyFont="1" applyFill="1" applyBorder="1" applyAlignment="1">
      <alignment horizontal="left" vertical="center" wrapText="1"/>
    </xf>
    <xf numFmtId="0" fontId="16" fillId="9" borderId="9" xfId="15" applyFont="1" applyFill="1" applyBorder="1" applyAlignment="1">
      <alignment horizontal="center" vertical="center"/>
    </xf>
    <xf numFmtId="49" fontId="89" fillId="9" borderId="3" xfId="15" applyNumberFormat="1" applyFont="1" applyFill="1" applyBorder="1" applyAlignment="1">
      <alignment horizontal="center" vertical="center" wrapText="1"/>
    </xf>
    <xf numFmtId="0" fontId="90" fillId="9" borderId="22" xfId="15" applyFont="1" applyFill="1" applyBorder="1" applyAlignment="1">
      <alignment horizontal="center" vertical="center" wrapText="1"/>
    </xf>
    <xf numFmtId="0" fontId="16" fillId="9" borderId="9" xfId="15" applyFont="1" applyFill="1" applyBorder="1" applyAlignment="1">
      <alignment vertical="center"/>
    </xf>
    <xf numFmtId="49" fontId="89" fillId="9" borderId="8" xfId="15" applyNumberFormat="1" applyFont="1" applyFill="1" applyBorder="1" applyAlignment="1">
      <alignment horizontal="center" vertical="center" wrapText="1"/>
    </xf>
    <xf numFmtId="0" fontId="18" fillId="9" borderId="9" xfId="15" applyFont="1" applyFill="1" applyBorder="1" applyAlignment="1" applyProtection="1">
      <alignment vertical="center"/>
      <protection locked="0"/>
    </xf>
    <xf numFmtId="49" fontId="61" fillId="10" borderId="3" xfId="15" applyNumberFormat="1" applyFont="1" applyFill="1" applyBorder="1" applyAlignment="1">
      <alignment horizontal="center" vertical="center" wrapText="1"/>
    </xf>
    <xf numFmtId="1" fontId="61" fillId="10" borderId="3" xfId="15" applyNumberFormat="1" applyFont="1" applyFill="1" applyBorder="1" applyAlignment="1" applyProtection="1">
      <alignment horizontal="center" vertical="center" wrapText="1"/>
      <protection locked="0"/>
    </xf>
    <xf numFmtId="0" fontId="16" fillId="9" borderId="7" xfId="15" applyFont="1" applyFill="1" applyBorder="1" applyAlignment="1">
      <alignment horizontal="center" vertical="center"/>
    </xf>
    <xf numFmtId="0" fontId="16" fillId="9" borderId="2" xfId="15" applyFont="1" applyFill="1" applyBorder="1" applyAlignment="1">
      <alignment horizontal="center" vertical="center"/>
    </xf>
    <xf numFmtId="0" fontId="16" fillId="0" borderId="22" xfId="15" applyFont="1" applyFill="1" applyBorder="1" applyAlignment="1">
      <alignment horizontal="center" vertical="center" wrapText="1"/>
    </xf>
    <xf numFmtId="1" fontId="16" fillId="9" borderId="6" xfId="15" applyNumberFormat="1" applyFont="1" applyFill="1" applyBorder="1" applyAlignment="1">
      <alignment horizontal="right" vertical="center"/>
    </xf>
    <xf numFmtId="1" fontId="52" fillId="6" borderId="2" xfId="15" applyNumberFormat="1" applyFont="1" applyFill="1" applyBorder="1" applyAlignment="1" applyProtection="1">
      <alignment horizontal="right" vertical="center"/>
      <protection locked="0"/>
    </xf>
    <xf numFmtId="1" fontId="52" fillId="6" borderId="2" xfId="0" applyNumberFormat="1" applyFont="1" applyFill="1" applyBorder="1" applyAlignment="1" applyProtection="1">
      <alignment horizontal="right" vertical="center"/>
      <protection locked="0"/>
    </xf>
    <xf numFmtId="3" fontId="41" fillId="9" borderId="10" xfId="15" applyNumberFormat="1" applyFont="1" applyFill="1" applyBorder="1" applyAlignment="1" applyProtection="1">
      <alignment horizontal="right" vertical="center"/>
      <protection locked="0"/>
    </xf>
    <xf numFmtId="3" fontId="41" fillId="9" borderId="10" xfId="0" applyNumberFormat="1" applyFont="1" applyFill="1" applyBorder="1" applyAlignment="1" applyProtection="1">
      <alignment horizontal="right" vertical="center"/>
      <protection locked="0"/>
    </xf>
    <xf numFmtId="0" fontId="39" fillId="9" borderId="3" xfId="22" applyFont="1" applyFill="1" applyBorder="1" applyAlignment="1">
      <alignment horizontal="left" vertical="center" wrapText="1"/>
    </xf>
    <xf numFmtId="3" fontId="52" fillId="6" borderId="2" xfId="0" applyNumberFormat="1" applyFont="1" applyFill="1" applyBorder="1" applyAlignment="1" applyProtection="1">
      <alignment horizontal="right" vertical="center"/>
      <protection locked="0"/>
    </xf>
    <xf numFmtId="1" fontId="16" fillId="9" borderId="5" xfId="15" applyNumberFormat="1" applyFont="1" applyFill="1" applyBorder="1" applyAlignment="1">
      <alignment horizontal="right" vertical="center"/>
    </xf>
    <xf numFmtId="1" fontId="24" fillId="6" borderId="2" xfId="15" applyNumberFormat="1" applyFont="1" applyFill="1" applyBorder="1" applyAlignment="1" applyProtection="1">
      <alignment horizontal="right" vertical="center"/>
      <protection locked="0"/>
    </xf>
    <xf numFmtId="1" fontId="24" fillId="6" borderId="2" xfId="0" applyNumberFormat="1" applyFont="1" applyFill="1" applyBorder="1" applyAlignment="1" applyProtection="1">
      <alignment horizontal="right" vertical="center"/>
      <protection locked="0"/>
    </xf>
    <xf numFmtId="0" fontId="18" fillId="9" borderId="12" xfId="15" applyFont="1" applyFill="1" applyBorder="1" applyAlignment="1">
      <alignment vertical="center" wrapText="1"/>
    </xf>
    <xf numFmtId="1" fontId="16" fillId="9" borderId="12" xfId="15" applyNumberFormat="1" applyFont="1" applyFill="1" applyBorder="1" applyAlignment="1">
      <alignment horizontal="right" vertical="center"/>
    </xf>
    <xf numFmtId="174" fontId="61" fillId="2" borderId="15" xfId="24" applyNumberFormat="1" applyFont="1" applyFill="1" applyBorder="1" applyAlignment="1">
      <alignment horizontal="center" vertical="center" wrapText="1"/>
    </xf>
    <xf numFmtId="0" fontId="91" fillId="8" borderId="0" xfId="15" applyFont="1" applyFill="1" applyAlignment="1">
      <alignment vertical="center"/>
    </xf>
    <xf numFmtId="0" fontId="89" fillId="0" borderId="0" xfId="22" applyFont="1" applyFill="1" applyAlignment="1">
      <alignment horizontal="right" vertical="center"/>
    </xf>
    <xf numFmtId="0" fontId="18" fillId="0" borderId="0" xfId="22" applyFont="1" applyFill="1" applyAlignment="1">
      <alignment horizontal="center" vertical="center"/>
    </xf>
    <xf numFmtId="0" fontId="16" fillId="17" borderId="0" xfId="15" applyFont="1" applyFill="1" applyAlignment="1">
      <alignment vertical="center"/>
    </xf>
    <xf numFmtId="0" fontId="16" fillId="17" borderId="0" xfId="15" applyFont="1" applyFill="1" applyAlignment="1">
      <alignment vertical="center" wrapText="1"/>
    </xf>
    <xf numFmtId="0" fontId="10" fillId="0" borderId="0" xfId="15" applyFont="1" applyFill="1" applyAlignment="1"/>
    <xf numFmtId="173" fontId="27" fillId="6" borderId="2" xfId="0" applyNumberFormat="1" applyFont="1" applyFill="1" applyBorder="1" applyAlignment="1" applyProtection="1">
      <alignment horizontal="center" vertical="center"/>
    </xf>
    <xf numFmtId="49" fontId="89" fillId="9" borderId="3" xfId="0" applyNumberFormat="1" applyFont="1" applyFill="1" applyBorder="1" applyAlignment="1" applyProtection="1">
      <alignment horizontal="center" vertical="center" wrapText="1"/>
    </xf>
    <xf numFmtId="0" fontId="90" fillId="9" borderId="22" xfId="0" applyFont="1" applyFill="1" applyBorder="1" applyAlignment="1">
      <alignment horizontal="center" vertical="center" wrapText="1"/>
    </xf>
    <xf numFmtId="49" fontId="61" fillId="10" borderId="3" xfId="0" applyNumberFormat="1" applyFont="1" applyFill="1" applyBorder="1" applyAlignment="1" applyProtection="1">
      <alignment horizontal="center" vertical="center" wrapText="1"/>
    </xf>
    <xf numFmtId="1" fontId="61" fillId="10" borderId="3" xfId="0" applyNumberFormat="1" applyFont="1" applyFill="1" applyBorder="1" applyAlignment="1" applyProtection="1">
      <alignment horizontal="center" vertical="center" wrapText="1"/>
      <protection locked="0"/>
    </xf>
    <xf numFmtId="174" fontId="61" fillId="2" borderId="15" xfId="0" applyNumberFormat="1" applyFont="1" applyFill="1" applyBorder="1" applyAlignment="1" applyProtection="1">
      <alignment horizontal="center" vertical="center" wrapText="1"/>
    </xf>
    <xf numFmtId="165" fontId="53" fillId="6" borderId="11" xfId="22" applyNumberFormat="1" applyFont="1" applyFill="1" applyBorder="1" applyAlignment="1">
      <alignment horizontal="right"/>
    </xf>
    <xf numFmtId="1" fontId="52" fillId="6" borderId="3" xfId="0" applyNumberFormat="1" applyFont="1" applyFill="1" applyBorder="1" applyAlignment="1" applyProtection="1">
      <alignment horizontal="right" vertical="center"/>
      <protection locked="0"/>
    </xf>
    <xf numFmtId="165" fontId="53" fillId="6" borderId="7" xfId="22" applyNumberFormat="1" applyFont="1" applyFill="1" applyBorder="1" applyAlignment="1">
      <alignment horizontal="right"/>
    </xf>
    <xf numFmtId="0" fontId="11" fillId="2" borderId="0" xfId="17" applyFont="1" applyFill="1" applyAlignment="1"/>
    <xf numFmtId="0" fontId="11" fillId="0" borderId="0" xfId="17" applyFont="1" applyFill="1" applyAlignment="1"/>
    <xf numFmtId="0" fontId="92" fillId="6" borderId="0" xfId="15" applyFont="1" applyFill="1" applyAlignment="1">
      <alignment horizontal="center"/>
    </xf>
    <xf numFmtId="0" fontId="16" fillId="6" borderId="0" xfId="17" applyFont="1" applyFill="1" applyAlignment="1">
      <alignment horizontal="left" vertical="center" wrapText="1"/>
    </xf>
    <xf numFmtId="0" fontId="93" fillId="6" borderId="11" xfId="0" applyFont="1" applyFill="1" applyBorder="1" applyAlignment="1" applyProtection="1">
      <alignment horizontal="left"/>
    </xf>
    <xf numFmtId="0" fontId="93" fillId="6" borderId="7" xfId="0" applyFont="1" applyFill="1" applyBorder="1" applyAlignment="1" applyProtection="1">
      <alignment horizontal="left"/>
    </xf>
    <xf numFmtId="0" fontId="93" fillId="6" borderId="9" xfId="0" applyFont="1" applyFill="1" applyBorder="1" applyAlignment="1" applyProtection="1">
      <alignment horizontal="left"/>
    </xf>
    <xf numFmtId="0" fontId="97" fillId="0" borderId="0" xfId="17" applyFont="1" applyFill="1" applyAlignment="1">
      <alignment vertical="center" wrapText="1"/>
    </xf>
    <xf numFmtId="0" fontId="16" fillId="0" borderId="0" xfId="17" applyFont="1" applyFill="1" applyAlignment="1">
      <alignment horizontal="left" vertical="center" wrapText="1"/>
    </xf>
    <xf numFmtId="0" fontId="16" fillId="0" borderId="0" xfId="15" applyFont="1" applyFill="1" applyAlignment="1">
      <alignment horizontal="right" vertical="center"/>
    </xf>
    <xf numFmtId="0" fontId="11" fillId="6" borderId="0" xfId="17" applyFont="1" applyFill="1" applyAlignment="1"/>
    <xf numFmtId="175" fontId="98" fillId="6" borderId="0" xfId="25" applyNumberFormat="1" applyFont="1" applyFill="1" applyAlignment="1">
      <alignment horizontal="right"/>
    </xf>
    <xf numFmtId="0" fontId="38" fillId="6" borderId="0" xfId="25" applyFont="1" applyFill="1" applyAlignment="1"/>
    <xf numFmtId="0" fontId="38" fillId="6" borderId="0" xfId="25" applyFont="1" applyFill="1" applyAlignment="1">
      <alignment horizontal="left"/>
    </xf>
    <xf numFmtId="0" fontId="38" fillId="6" borderId="0" xfId="22" applyFont="1" applyFill="1" applyAlignment="1">
      <alignment horizontal="left"/>
    </xf>
    <xf numFmtId="175" fontId="99" fillId="6" borderId="0" xfId="25" applyNumberFormat="1" applyFont="1" applyFill="1" applyAlignment="1">
      <alignment horizontal="right"/>
    </xf>
    <xf numFmtId="0" fontId="100" fillId="6" borderId="0" xfId="15" applyFont="1" applyFill="1" applyAlignment="1"/>
    <xf numFmtId="0" fontId="83" fillId="6" borderId="0" xfId="15" applyFont="1" applyFill="1" applyAlignment="1"/>
    <xf numFmtId="0" fontId="100" fillId="6" borderId="2" xfId="15" applyFont="1" applyFill="1" applyBorder="1" applyAlignment="1" applyProtection="1">
      <protection locked="0"/>
    </xf>
    <xf numFmtId="49" fontId="100" fillId="6" borderId="2" xfId="15" applyNumberFormat="1" applyFont="1" applyFill="1" applyBorder="1" applyAlignment="1" applyProtection="1">
      <protection locked="0"/>
    </xf>
    <xf numFmtId="49" fontId="100" fillId="6" borderId="0" xfId="15" applyNumberFormat="1" applyFont="1" applyFill="1" applyAlignment="1"/>
    <xf numFmtId="49" fontId="102" fillId="6" borderId="2" xfId="15" applyNumberFormat="1" applyFont="1" applyFill="1" applyBorder="1" applyAlignment="1">
      <alignment horizontal="center"/>
    </xf>
    <xf numFmtId="0" fontId="16" fillId="6" borderId="3" xfId="15" applyFont="1" applyFill="1" applyBorder="1" applyAlignment="1"/>
    <xf numFmtId="0" fontId="16" fillId="6" borderId="2" xfId="15" applyFont="1" applyFill="1" applyBorder="1" applyAlignment="1"/>
    <xf numFmtId="0" fontId="16" fillId="6" borderId="2" xfId="15" applyFont="1" applyFill="1" applyBorder="1" applyAlignment="1">
      <alignment horizontal="left"/>
    </xf>
    <xf numFmtId="0" fontId="39" fillId="9" borderId="0" xfId="23" applyFont="1" applyFill="1" applyAlignment="1">
      <alignment horizontal="left"/>
    </xf>
    <xf numFmtId="49" fontId="102" fillId="6" borderId="2" xfId="15" applyNumberFormat="1" applyFont="1" applyFill="1" applyBorder="1" applyAlignment="1">
      <alignment horizontal="center" vertical="center"/>
    </xf>
    <xf numFmtId="0" fontId="41" fillId="6" borderId="2" xfId="15" applyFont="1" applyFill="1" applyBorder="1" applyAlignment="1">
      <alignment wrapText="1"/>
    </xf>
    <xf numFmtId="0" fontId="41" fillId="6" borderId="2" xfId="15" applyFont="1" applyFill="1" applyBorder="1" applyAlignment="1"/>
    <xf numFmtId="169" fontId="11" fillId="0" borderId="0" xfId="17" applyNumberFormat="1" applyFont="1" applyFill="1" applyAlignment="1"/>
    <xf numFmtId="49" fontId="102" fillId="6" borderId="10" xfId="15" applyNumberFormat="1" applyFont="1" applyFill="1" applyBorder="1" applyAlignment="1">
      <alignment horizontal="center"/>
    </xf>
    <xf numFmtId="0" fontId="16" fillId="6" borderId="10" xfId="15" applyFont="1" applyFill="1" applyBorder="1" applyAlignment="1"/>
    <xf numFmtId="49" fontId="103" fillId="6" borderId="10" xfId="15" applyNumberFormat="1" applyFont="1" applyFill="1" applyBorder="1" applyAlignment="1">
      <alignment horizontal="center"/>
    </xf>
    <xf numFmtId="0" fontId="104" fillId="6" borderId="10" xfId="15" applyFont="1" applyFill="1" applyBorder="1" applyAlignment="1"/>
    <xf numFmtId="173" fontId="39" fillId="6" borderId="0" xfId="23" applyNumberFormat="1" applyFont="1" applyFill="1" applyAlignment="1">
      <alignment horizontal="left"/>
    </xf>
    <xf numFmtId="0" fontId="105" fillId="6" borderId="2" xfId="23" applyFont="1" applyFill="1" applyBorder="1" applyAlignment="1"/>
    <xf numFmtId="173" fontId="106" fillId="6" borderId="3" xfId="15" applyNumberFormat="1" applyFont="1" applyFill="1" applyBorder="1" applyAlignment="1">
      <alignment horizontal="center"/>
    </xf>
    <xf numFmtId="169" fontId="44" fillId="6" borderId="2" xfId="15" applyNumberFormat="1" applyFont="1" applyFill="1" applyBorder="1" applyAlignment="1">
      <alignment horizontal="left"/>
    </xf>
    <xf numFmtId="169" fontId="108" fillId="6" borderId="2" xfId="15" applyNumberFormat="1" applyFont="1" applyFill="1" applyBorder="1" applyAlignment="1">
      <alignment horizontal="left"/>
    </xf>
    <xf numFmtId="49" fontId="109" fillId="6" borderId="2" xfId="15" applyNumberFormat="1" applyFont="1" applyFill="1" applyBorder="1" applyAlignment="1">
      <alignment horizontal="center"/>
    </xf>
    <xf numFmtId="0" fontId="104" fillId="6" borderId="22" xfId="15" applyFont="1" applyFill="1" applyBorder="1" applyAlignment="1"/>
    <xf numFmtId="0" fontId="104" fillId="6" borderId="3" xfId="15" applyFont="1" applyFill="1" applyBorder="1" applyAlignment="1"/>
    <xf numFmtId="0" fontId="104" fillId="6" borderId="2" xfId="15" applyFont="1" applyFill="1" applyBorder="1" applyAlignment="1"/>
    <xf numFmtId="0" fontId="88" fillId="6" borderId="2" xfId="15" applyFont="1" applyFill="1" applyBorder="1" applyAlignment="1"/>
    <xf numFmtId="0" fontId="104" fillId="6" borderId="2" xfId="15" applyFont="1" applyFill="1" applyBorder="1" applyAlignment="1">
      <alignment horizontal="left"/>
    </xf>
    <xf numFmtId="0" fontId="104" fillId="6" borderId="2" xfId="15" applyFont="1" applyFill="1" applyBorder="1" applyAlignment="1">
      <alignment horizontal="left" wrapText="1"/>
    </xf>
    <xf numFmtId="0" fontId="16" fillId="0" borderId="2" xfId="21" applyFont="1" applyFill="1" applyBorder="1" applyAlignment="1"/>
    <xf numFmtId="49" fontId="111" fillId="6" borderId="10" xfId="15" applyNumberFormat="1" applyFont="1" applyFill="1" applyBorder="1" applyAlignment="1">
      <alignment horizontal="center"/>
    </xf>
    <xf numFmtId="0" fontId="112" fillId="6" borderId="10" xfId="15" applyFont="1" applyFill="1" applyBorder="1" applyAlignment="1"/>
    <xf numFmtId="169" fontId="46" fillId="6" borderId="4" xfId="15" applyNumberFormat="1" applyFont="1" applyFill="1" applyBorder="1" applyAlignment="1">
      <alignment horizontal="left"/>
    </xf>
    <xf numFmtId="49" fontId="109" fillId="6" borderId="6" xfId="15" applyNumberFormat="1" applyFont="1" applyFill="1" applyBorder="1" applyAlignment="1">
      <alignment horizontal="center"/>
    </xf>
    <xf numFmtId="0" fontId="16" fillId="6" borderId="22" xfId="15" applyFont="1" applyFill="1" applyBorder="1" applyAlignment="1"/>
    <xf numFmtId="49" fontId="106" fillId="6" borderId="3" xfId="15" applyNumberFormat="1" applyFont="1" applyFill="1" applyBorder="1" applyAlignment="1">
      <alignment horizontal="center"/>
    </xf>
    <xf numFmtId="169" fontId="44" fillId="6" borderId="4" xfId="15" applyNumberFormat="1" applyFont="1" applyFill="1" applyBorder="1" applyAlignment="1">
      <alignment horizontal="left"/>
    </xf>
    <xf numFmtId="49" fontId="102" fillId="6" borderId="6" xfId="15" applyNumberFormat="1" applyFont="1" applyFill="1" applyBorder="1" applyAlignment="1">
      <alignment horizontal="center"/>
    </xf>
    <xf numFmtId="0" fontId="16" fillId="6" borderId="6" xfId="15" applyFont="1" applyFill="1" applyBorder="1" applyAlignment="1"/>
    <xf numFmtId="49" fontId="109" fillId="6" borderId="10" xfId="15" applyNumberFormat="1" applyFont="1" applyFill="1" applyBorder="1" applyAlignment="1">
      <alignment horizontal="center"/>
    </xf>
    <xf numFmtId="0" fontId="51" fillId="6" borderId="10" xfId="15" applyFont="1" applyFill="1" applyBorder="1" applyAlignment="1"/>
    <xf numFmtId="49" fontId="103" fillId="6" borderId="2" xfId="15" applyNumberFormat="1" applyFont="1" applyFill="1" applyBorder="1" applyAlignment="1">
      <alignment horizontal="center"/>
    </xf>
    <xf numFmtId="0" fontId="16" fillId="6" borderId="2" xfId="15" applyFont="1" applyFill="1" applyBorder="1" applyAlignment="1">
      <alignment horizontal="left" wrapText="1"/>
    </xf>
    <xf numFmtId="0" fontId="23" fillId="6" borderId="2" xfId="15" applyFont="1" applyFill="1" applyBorder="1" applyAlignment="1">
      <alignment horizontal="left"/>
    </xf>
    <xf numFmtId="0" fontId="27" fillId="6" borderId="2" xfId="15" applyFont="1" applyFill="1" applyBorder="1" applyAlignment="1">
      <alignment horizontal="left"/>
    </xf>
    <xf numFmtId="0" fontId="23" fillId="6" borderId="10" xfId="15" applyFont="1" applyFill="1" applyBorder="1" applyAlignment="1">
      <alignment horizontal="left"/>
    </xf>
    <xf numFmtId="0" fontId="23" fillId="6" borderId="6" xfId="15" applyFont="1" applyFill="1" applyBorder="1" applyAlignment="1">
      <alignment horizontal="left"/>
    </xf>
    <xf numFmtId="0" fontId="35" fillId="6" borderId="2" xfId="15" applyFont="1" applyFill="1" applyBorder="1" applyAlignment="1">
      <alignment horizontal="left"/>
    </xf>
    <xf numFmtId="0" fontId="109" fillId="0" borderId="0" xfId="15" applyFont="1" applyFill="1" applyAlignment="1">
      <alignment horizontal="center"/>
    </xf>
    <xf numFmtId="0" fontId="27" fillId="0" borderId="0" xfId="15" applyFont="1" applyFill="1" applyAlignment="1">
      <alignment horizontal="left"/>
    </xf>
    <xf numFmtId="0" fontId="11" fillId="2" borderId="2" xfId="17" applyFont="1" applyFill="1" applyBorder="1" applyAlignment="1"/>
    <xf numFmtId="0" fontId="11" fillId="0" borderId="2" xfId="17" applyFont="1" applyFill="1" applyBorder="1" applyAlignment="1"/>
    <xf numFmtId="168" fontId="11" fillId="6" borderId="2" xfId="17" applyNumberFormat="1" applyFont="1" applyFill="1" applyBorder="1" applyAlignment="1">
      <alignment horizontal="left"/>
    </xf>
    <xf numFmtId="0" fontId="83" fillId="0" borderId="0" xfId="15" applyFont="1" applyFill="1" applyAlignment="1"/>
    <xf numFmtId="0" fontId="83" fillId="0" borderId="0" xfId="15" applyFont="1" applyFill="1" applyAlignment="1">
      <alignment wrapText="1"/>
    </xf>
    <xf numFmtId="1" fontId="83" fillId="0" borderId="0" xfId="15" applyNumberFormat="1" applyFont="1" applyFill="1" applyAlignment="1"/>
    <xf numFmtId="0" fontId="18" fillId="0" borderId="0" xfId="15" applyFont="1" applyFill="1" applyAlignment="1"/>
    <xf numFmtId="0" fontId="18" fillId="0" borderId="0" xfId="15" applyFont="1" applyFill="1" applyAlignment="1">
      <alignment horizontal="center" wrapText="1"/>
    </xf>
    <xf numFmtId="0" fontId="83" fillId="2" borderId="0" xfId="15" applyFont="1" applyFill="1" applyAlignment="1"/>
    <xf numFmtId="169" fontId="83" fillId="0" borderId="0" xfId="15" applyNumberFormat="1" applyFont="1" applyFill="1" applyAlignment="1"/>
    <xf numFmtId="1" fontId="23" fillId="2" borderId="0" xfId="15" applyNumberFormat="1" applyFont="1" applyFill="1" applyAlignment="1">
      <alignment horizontal="right"/>
    </xf>
    <xf numFmtId="0" fontId="10" fillId="2" borderId="0" xfId="15" applyFont="1" applyFill="1" applyAlignment="1"/>
    <xf numFmtId="0" fontId="83" fillId="9" borderId="0" xfId="15" applyFont="1" applyFill="1" applyAlignment="1"/>
    <xf numFmtId="1" fontId="52" fillId="11" borderId="15" xfId="15" applyNumberFormat="1" applyFont="1" applyFill="1" applyBorder="1" applyAlignment="1">
      <alignment horizontal="right" vertical="center"/>
    </xf>
    <xf numFmtId="0" fontId="53" fillId="6" borderId="2" xfId="15" applyFont="1" applyFill="1" applyBorder="1" applyAlignment="1">
      <alignment horizontal="left" vertical="center"/>
    </xf>
    <xf numFmtId="0" fontId="53" fillId="6" borderId="3" xfId="15" applyFont="1" applyFill="1" applyBorder="1" applyAlignment="1">
      <alignment horizontal="left"/>
    </xf>
    <xf numFmtId="0" fontId="53" fillId="6" borderId="3" xfId="15" applyFont="1" applyFill="1" applyBorder="1" applyAlignment="1">
      <alignment horizontal="left" vertical="center"/>
    </xf>
    <xf numFmtId="0" fontId="53" fillId="6" borderId="3" xfId="15" applyFont="1" applyFill="1" applyBorder="1" applyAlignment="1">
      <alignment wrapText="1"/>
    </xf>
    <xf numFmtId="0" fontId="53" fillId="6" borderId="3" xfId="15" applyFont="1" applyFill="1" applyBorder="1" applyAlignment="1">
      <alignment vertical="center" wrapText="1"/>
    </xf>
    <xf numFmtId="0" fontId="26" fillId="6" borderId="2" xfId="15" applyFont="1" applyFill="1" applyBorder="1" applyAlignment="1">
      <alignment horizontal="center" vertical="center" wrapText="1"/>
    </xf>
    <xf numFmtId="0" fontId="53" fillId="6" borderId="3" xfId="22" applyFont="1" applyFill="1" applyBorder="1" applyAlignment="1">
      <alignment vertical="center" wrapText="1"/>
    </xf>
    <xf numFmtId="0" fontId="53" fillId="6" borderId="3" xfId="22" applyFont="1" applyFill="1" applyBorder="1" applyAlignment="1">
      <alignment horizontal="left" vertical="center"/>
    </xf>
    <xf numFmtId="0" fontId="53" fillId="6" borderId="3" xfId="22" applyFont="1" applyFill="1" applyBorder="1" applyAlignment="1">
      <alignment horizontal="left" vertical="center" wrapText="1"/>
    </xf>
    <xf numFmtId="0" fontId="16" fillId="9" borderId="0" xfId="15" applyFont="1" applyFill="1" applyAlignment="1">
      <alignment horizontal="left" vertical="center" wrapText="1"/>
    </xf>
    <xf numFmtId="0" fontId="24" fillId="6" borderId="2" xfId="15" applyFont="1" applyFill="1" applyBorder="1" applyAlignment="1">
      <alignment horizontal="center" vertical="center" wrapText="1"/>
    </xf>
    <xf numFmtId="168" fontId="88" fillId="6" borderId="2" xfId="20" applyNumberFormat="1" applyFont="1" applyFill="1" applyBorder="1" applyAlignment="1" applyProtection="1">
      <alignment horizontal="center" vertical="center"/>
      <protection locked="0"/>
    </xf>
    <xf numFmtId="0" fontId="7" fillId="6" borderId="2" xfId="11" applyFont="1" applyFill="1" applyBorder="1" applyAlignment="1" applyProtection="1">
      <alignment horizontal="center" vertical="center"/>
      <protection locked="0"/>
    </xf>
    <xf numFmtId="0" fontId="0" fillId="6" borderId="2" xfId="0" applyFill="1" applyBorder="1"/>
    <xf numFmtId="0" fontId="76" fillId="6" borderId="3" xfId="22" applyFont="1" applyFill="1" applyBorder="1" applyAlignment="1">
      <alignment horizontal="left" vertical="center" wrapText="1"/>
    </xf>
    <xf numFmtId="1" fontId="57" fillId="6" borderId="2" xfId="15" applyNumberFormat="1" applyFont="1" applyFill="1" applyBorder="1" applyAlignment="1" applyProtection="1">
      <alignment horizontal="center" vertical="center"/>
      <protection locked="0"/>
    </xf>
    <xf numFmtId="0" fontId="38" fillId="9" borderId="12" xfId="15" applyFont="1" applyFill="1" applyBorder="1" applyAlignment="1">
      <alignment horizontal="center" vertical="center"/>
    </xf>
    <xf numFmtId="0" fontId="16" fillId="9" borderId="14" xfId="15" applyFont="1" applyFill="1" applyBorder="1" applyAlignment="1">
      <alignment horizontal="right" vertical="center"/>
    </xf>
    <xf numFmtId="1" fontId="87" fillId="6" borderId="2" xfId="15" applyNumberFormat="1" applyFont="1" applyFill="1" applyBorder="1" applyAlignment="1" applyProtection="1">
      <alignment horizontal="center" vertical="center"/>
      <protection locked="0"/>
    </xf>
    <xf numFmtId="0" fontId="38" fillId="9" borderId="7" xfId="15" applyFont="1" applyFill="1" applyBorder="1" applyAlignment="1">
      <alignment horizontal="center"/>
    </xf>
    <xf numFmtId="0" fontId="76" fillId="6" borderId="3" xfId="22" applyFont="1" applyFill="1" applyBorder="1" applyAlignment="1">
      <alignment horizontal="left" vertical="center"/>
    </xf>
    <xf numFmtId="0" fontId="76" fillId="6" borderId="3" xfId="22" applyFont="1" applyFill="1" applyBorder="1" applyAlignment="1">
      <alignment vertical="center" wrapText="1"/>
    </xf>
    <xf numFmtId="0" fontId="76" fillId="6" borderId="3" xfId="15" applyFont="1" applyFill="1" applyBorder="1" applyAlignment="1">
      <alignment horizontal="left" vertical="center"/>
    </xf>
    <xf numFmtId="0" fontId="76" fillId="6" borderId="3" xfId="15" applyFont="1" applyFill="1" applyBorder="1" applyAlignment="1">
      <alignment vertical="center" wrapText="1"/>
    </xf>
    <xf numFmtId="0" fontId="76" fillId="6" borderId="3" xfId="15" applyFont="1" applyFill="1" applyBorder="1" applyAlignment="1">
      <alignment horizontal="left" vertical="center" wrapText="1"/>
    </xf>
    <xf numFmtId="0" fontId="26" fillId="6" borderId="2" xfId="15" applyFont="1" applyFill="1" applyBorder="1" applyAlignment="1">
      <alignment vertical="center" wrapText="1"/>
    </xf>
    <xf numFmtId="0" fontId="16" fillId="9" borderId="0" xfId="15" applyFont="1" applyFill="1" applyAlignment="1">
      <alignment horizontal="center" vertical="center" wrapText="1"/>
    </xf>
    <xf numFmtId="0" fontId="63" fillId="7" borderId="3" xfId="22" applyFont="1" applyFill="1" applyBorder="1" applyAlignment="1">
      <alignment horizontal="left" vertical="center" wrapText="1"/>
    </xf>
    <xf numFmtId="0" fontId="16" fillId="0" borderId="0" xfId="15" applyFont="1" applyFill="1" applyAlignment="1">
      <alignment horizontal="center" vertical="center" wrapText="1"/>
    </xf>
    <xf numFmtId="0" fontId="0" fillId="14" borderId="0" xfId="0" applyFill="1"/>
    <xf numFmtId="0" fontId="36" fillId="6" borderId="3" xfId="22" applyFont="1" applyFill="1" applyBorder="1" applyAlignment="1">
      <alignment horizontal="left" vertical="center"/>
    </xf>
    <xf numFmtId="0" fontId="21" fillId="9" borderId="0" xfId="15" applyFont="1" applyFill="1" applyAlignment="1">
      <alignment horizontal="right" vertical="center"/>
    </xf>
    <xf numFmtId="0" fontId="23" fillId="0" borderId="0" xfId="0" applyFont="1" applyFill="1" applyAlignment="1">
      <alignment horizontal="center" vertical="top" wrapText="1"/>
    </xf>
    <xf numFmtId="0" fontId="24" fillId="6" borderId="2" xfId="15" applyFont="1" applyFill="1" applyBorder="1" applyAlignment="1" applyProtection="1">
      <alignment horizontal="center" vertical="center" wrapText="1"/>
      <protection locked="0"/>
    </xf>
  </cellXfs>
  <cellStyles count="28">
    <cellStyle name="cf1" xfId="1"/>
    <cellStyle name="cf10" xfId="2"/>
    <cellStyle name="cf2" xfId="3"/>
    <cellStyle name="cf3" xfId="4"/>
    <cellStyle name="cf4" xfId="5"/>
    <cellStyle name="cf5" xfId="6"/>
    <cellStyle name="cf6" xfId="7"/>
    <cellStyle name="cf7" xfId="8"/>
    <cellStyle name="cf8" xfId="9"/>
    <cellStyle name="cf9" xfId="10"/>
    <cellStyle name="Excel_BuiltIn_Hyperlink" xfId="11"/>
    <cellStyle name="Heading" xfId="12"/>
    <cellStyle name="Heading1" xfId="13"/>
    <cellStyle name="Hyperlink 2" xfId="14"/>
    <cellStyle name="Normal 2" xfId="15"/>
    <cellStyle name="Normal 3" xfId="16"/>
    <cellStyle name="Normal 3 2" xfId="17"/>
    <cellStyle name="Normal 4" xfId="18"/>
    <cellStyle name="Normal_B3_2013" xfId="19"/>
    <cellStyle name="Normal_BIN 7301,7311 and 6301" xfId="20"/>
    <cellStyle name="Normal_DOMV" xfId="21"/>
    <cellStyle name="Normal_EBK_PROJECT_2001-last" xfId="22"/>
    <cellStyle name="Normal_EBK-2002-draft" xfId="23"/>
    <cellStyle name="Normal_MAKET" xfId="24"/>
    <cellStyle name="Normal_Sheet2" xfId="25"/>
    <cellStyle name="Result" xfId="26"/>
    <cellStyle name="Result2" xfId="27"/>
    <cellStyle name="Нормален" xfId="0" builtinId="0" customBuiltin="1"/>
  </cellStyles>
  <dxfs count="22">
    <dxf>
      <font>
        <color rgb="FFFFFF00"/>
      </font>
    </dxf>
    <dxf>
      <font>
        <color rgb="FFFFFF99"/>
      </font>
    </dxf>
    <dxf>
      <fill>
        <patternFill patternType="solid">
          <fgColor rgb="FF999933"/>
          <bgColor rgb="FF999933"/>
        </patternFill>
      </fill>
    </dxf>
    <dxf>
      <fill>
        <patternFill patternType="solid">
          <fgColor rgb="FF999933"/>
          <bgColor rgb="FF99993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</dxf>
    <dxf>
      <font>
        <color rgb="FFFFFF99"/>
      </font>
    </dxf>
    <dxf>
      <fill>
        <patternFill patternType="solid">
          <fgColor rgb="FF999933"/>
          <bgColor rgb="FF999933"/>
        </patternFill>
      </fill>
    </dxf>
    <dxf>
      <font>
        <color rgb="FF800000"/>
      </font>
      <fill>
        <patternFill patternType="solid">
          <fgColor rgb="FFE3E3E3"/>
          <bgColor rgb="FFE3E3E3"/>
        </patternFill>
      </fill>
    </dxf>
    <dxf>
      <font>
        <color rgb="FF008000"/>
      </font>
      <fill>
        <patternFill patternType="solid">
          <fgColor rgb="FFFFFFC0"/>
          <bgColor rgb="FFFFFFC0"/>
        </patternFill>
      </fill>
    </dxf>
    <dxf>
      <font>
        <color rgb="FF800080"/>
      </font>
      <fill>
        <patternFill patternType="solid">
          <fgColor rgb="FFFFFFC0"/>
          <bgColor rgb="FFFFFFC0"/>
        </patternFill>
      </fill>
    </dxf>
    <dxf>
      <fill>
        <patternFill patternType="solid">
          <fgColor rgb="FF999933"/>
          <bgColor rgb="FF999933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 patternType="solid">
          <fgColor rgb="FF000080"/>
          <bgColor rgb="FF00008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V2427"/>
  <sheetViews>
    <sheetView tabSelected="1" topLeftCell="B2" zoomScale="80" zoomScaleNormal="80" workbookViewId="0">
      <selection activeCell="H528" sqref="H528"/>
    </sheetView>
  </sheetViews>
  <sheetFormatPr defaultRowHeight="15.75"/>
  <cols>
    <col min="1" max="1" width="5.625" style="1" hidden="1" customWidth="1"/>
    <col min="2" max="2" width="10.75" style="1" customWidth="1"/>
    <col min="3" max="3" width="14" style="1" customWidth="1"/>
    <col min="4" max="4" width="96" style="2" customWidth="1"/>
    <col min="5" max="6" width="18.75" style="1" customWidth="1"/>
    <col min="7" max="7" width="21.125" style="1" customWidth="1"/>
    <col min="8" max="9" width="18.75" style="1" customWidth="1"/>
    <col min="10" max="10" width="10.375" style="7" hidden="1" customWidth="1"/>
    <col min="11" max="11" width="1.625" style="193" customWidth="1"/>
    <col min="12" max="256" width="9.625" style="1" customWidth="1"/>
    <col min="257" max="1024" width="10.75" customWidth="1"/>
    <col min="1025" max="1025" width="9" customWidth="1"/>
  </cols>
  <sheetData>
    <row r="1" spans="1:11" ht="18.75" hidden="1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4</v>
      </c>
      <c r="G1" s="1" t="s">
        <v>4</v>
      </c>
      <c r="H1" s="1" t="s">
        <v>4</v>
      </c>
      <c r="I1" s="1" t="s">
        <v>4</v>
      </c>
      <c r="J1" s="3" t="s">
        <v>5</v>
      </c>
      <c r="K1" s="4"/>
    </row>
    <row r="2" spans="1:11" ht="12.75" customHeight="1">
      <c r="A2" s="1">
        <v>4</v>
      </c>
      <c r="B2" s="5"/>
      <c r="D2" s="6"/>
      <c r="E2" s="5"/>
      <c r="F2" s="5"/>
      <c r="G2" s="5"/>
      <c r="H2" s="5"/>
      <c r="I2" s="5"/>
      <c r="J2" s="7">
        <v>1</v>
      </c>
      <c r="K2" s="8"/>
    </row>
    <row r="3" spans="1:11" ht="20.25">
      <c r="B3" s="9" t="s">
        <v>6</v>
      </c>
      <c r="C3" s="10">
        <v>2024</v>
      </c>
      <c r="D3" s="6"/>
      <c r="E3" s="5"/>
      <c r="F3" s="5"/>
      <c r="G3" s="11"/>
      <c r="H3" s="500" t="s">
        <v>7</v>
      </c>
      <c r="I3" s="500"/>
      <c r="J3" s="7">
        <v>1</v>
      </c>
      <c r="K3" s="12"/>
    </row>
    <row r="4" spans="1:11">
      <c r="B4" s="5"/>
      <c r="C4" s="13" t="s">
        <v>8</v>
      </c>
      <c r="D4" s="6"/>
      <c r="E4" s="5"/>
      <c r="F4" s="5"/>
      <c r="G4" s="5"/>
      <c r="H4" s="5"/>
      <c r="I4" s="5"/>
      <c r="J4" s="7">
        <v>1</v>
      </c>
      <c r="K4" s="12"/>
    </row>
    <row r="5" spans="1:11">
      <c r="B5" s="5"/>
      <c r="C5" s="14"/>
      <c r="D5" s="6"/>
      <c r="E5" s="5" t="s">
        <v>9</v>
      </c>
      <c r="F5" s="5" t="s">
        <v>9</v>
      </c>
      <c r="G5" s="5" t="s">
        <v>9</v>
      </c>
      <c r="H5" s="5" t="s">
        <v>9</v>
      </c>
      <c r="I5" s="5" t="s">
        <v>9</v>
      </c>
      <c r="J5" s="7">
        <v>1</v>
      </c>
      <c r="K5" s="12"/>
    </row>
    <row r="6" spans="1:11">
      <c r="B6" s="5"/>
      <c r="C6" s="5"/>
      <c r="D6" s="6"/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7">
        <v>1</v>
      </c>
      <c r="K6" s="12"/>
    </row>
    <row r="7" spans="1:11" ht="36.75" customHeight="1">
      <c r="B7" s="501" t="str">
        <f>CONCATENATE("ПРОГНОЗА ЗА ПЕРИОДА ",$C$3,"-",$C$3+3," г. НА ПОСТЪПЛЕНИЯТА ОТ МЕСТНИ ПРИХОДИ  И НА РАЗХОДИТЕ ЗА МЕСТНИ ДЕЙНОСТИ")</f>
        <v>ПРОГНОЗА ЗА ПЕРИОДА 2024-2027 г. НА ПОСТЪПЛЕНИЯТА ОТ МЕСТНИ ПРИХОДИ  И НА РАЗХОДИТЕ ЗА МЕСТНИ ДЕЙНОСТИ</v>
      </c>
      <c r="C7" s="501"/>
      <c r="D7" s="501"/>
      <c r="E7" s="15"/>
      <c r="F7" s="15"/>
      <c r="G7" s="15"/>
      <c r="H7" s="15"/>
      <c r="I7" s="15"/>
      <c r="J7" s="7">
        <v>1</v>
      </c>
      <c r="K7" s="12"/>
    </row>
    <row r="8" spans="1:11" ht="18.75" customHeight="1">
      <c r="C8" s="5"/>
      <c r="D8" s="6"/>
      <c r="E8" s="16" t="s">
        <v>10</v>
      </c>
      <c r="F8" s="16" t="s">
        <v>11</v>
      </c>
      <c r="G8" s="17"/>
      <c r="H8" s="15"/>
      <c r="I8" s="15"/>
      <c r="J8" s="7">
        <v>1</v>
      </c>
      <c r="K8" s="12"/>
    </row>
    <row r="9" spans="1:11" ht="27" customHeight="1">
      <c r="B9" s="502" t="s">
        <v>12</v>
      </c>
      <c r="C9" s="502"/>
      <c r="D9" s="502"/>
      <c r="E9" s="18">
        <f>DATE($C$3,1,1)</f>
        <v>45292</v>
      </c>
      <c r="F9" s="19">
        <f>DATE($C$3+3,12,31)</f>
        <v>46752</v>
      </c>
      <c r="G9" s="17"/>
      <c r="H9" s="17"/>
      <c r="I9" s="17"/>
      <c r="J9" s="7">
        <v>1</v>
      </c>
      <c r="K9" s="12"/>
    </row>
    <row r="10" spans="1:11">
      <c r="B10" s="5" t="s">
        <v>13</v>
      </c>
      <c r="C10" s="5"/>
      <c r="D10" s="6"/>
      <c r="E10" s="20">
        <f>$C$3</f>
        <v>2024</v>
      </c>
      <c r="F10" s="20">
        <f>$C$3+3</f>
        <v>2027</v>
      </c>
      <c r="G10" s="17"/>
      <c r="H10" s="17"/>
      <c r="I10" s="17"/>
      <c r="J10" s="7">
        <v>1</v>
      </c>
      <c r="K10" s="12"/>
    </row>
    <row r="11" spans="1:11" ht="10.5" customHeight="1">
      <c r="B11" s="5"/>
      <c r="C11" s="5"/>
      <c r="D11" s="6"/>
      <c r="E11" s="5"/>
      <c r="F11" s="5"/>
      <c r="G11" s="17"/>
      <c r="H11" s="17"/>
      <c r="I11" s="17"/>
      <c r="J11" s="7">
        <v>1</v>
      </c>
      <c r="K11" s="12"/>
    </row>
    <row r="12" spans="1:11" ht="27" customHeight="1">
      <c r="B12" s="494" t="str">
        <f>VLOOKUP(F12,PRBK,2,FALSE())</f>
        <v>Първомай</v>
      </c>
      <c r="C12" s="494"/>
      <c r="D12" s="494"/>
      <c r="E12" s="21" t="s">
        <v>15</v>
      </c>
      <c r="F12" s="22" t="s">
        <v>16</v>
      </c>
      <c r="G12" s="17"/>
      <c r="H12" s="17"/>
      <c r="I12" s="17"/>
      <c r="J12" s="7">
        <v>1</v>
      </c>
      <c r="K12" s="12"/>
    </row>
    <row r="13" spans="1:11" ht="18" customHeight="1">
      <c r="B13" s="23" t="s">
        <v>17</v>
      </c>
      <c r="C13" s="5"/>
      <c r="D13" s="6"/>
      <c r="E13" s="17"/>
      <c r="F13" s="17" t="s">
        <v>9</v>
      </c>
      <c r="G13" s="17"/>
      <c r="H13" s="17"/>
      <c r="I13" s="17"/>
      <c r="J13" s="7">
        <v>1</v>
      </c>
      <c r="K13" s="12"/>
    </row>
    <row r="14" spans="1:11" ht="20.25" customHeight="1">
      <c r="B14" s="5"/>
      <c r="C14" s="5"/>
      <c r="D14" s="6"/>
      <c r="E14" s="17"/>
      <c r="F14" s="15"/>
      <c r="G14" s="17"/>
      <c r="H14" s="17"/>
      <c r="I14" s="17"/>
      <c r="J14" s="7">
        <v>1</v>
      </c>
      <c r="K14" s="12"/>
    </row>
    <row r="15" spans="1:11" ht="21" customHeight="1">
      <c r="B15" s="5"/>
      <c r="C15" s="5"/>
      <c r="D15" s="15"/>
      <c r="E15" s="24"/>
      <c r="F15" s="15"/>
      <c r="G15" s="17"/>
      <c r="H15" s="17"/>
      <c r="I15" s="17"/>
      <c r="J15" s="7">
        <v>1</v>
      </c>
      <c r="K15" s="12"/>
    </row>
    <row r="16" spans="1:11" ht="18.75" customHeight="1">
      <c r="B16" s="25" t="str">
        <f>CONCATENATE("Бланка версия ",$C$4," от ",$C$3,"г.")</f>
        <v>Бланка версия 1.01 от 2024г.</v>
      </c>
      <c r="C16" s="14"/>
      <c r="D16" s="14"/>
      <c r="E16" s="24"/>
      <c r="F16" s="15"/>
      <c r="G16" s="17"/>
      <c r="H16" s="17"/>
      <c r="I16" s="17"/>
      <c r="J16" s="7">
        <v>1</v>
      </c>
      <c r="K16" s="12"/>
    </row>
    <row r="17" spans="1:11" ht="26.25" customHeight="1">
      <c r="B17" s="5"/>
      <c r="C17" s="5"/>
      <c r="D17" s="26"/>
      <c r="E17" s="26"/>
      <c r="F17" s="26"/>
      <c r="G17" s="26"/>
      <c r="H17" s="26"/>
      <c r="I17" s="27"/>
      <c r="J17" s="7">
        <v>1</v>
      </c>
      <c r="K17" s="12"/>
    </row>
    <row r="18" spans="1:11">
      <c r="B18" s="5"/>
      <c r="C18" s="5"/>
      <c r="D18" s="6"/>
      <c r="E18" s="28"/>
      <c r="F18" s="28"/>
      <c r="G18" s="21"/>
      <c r="H18" s="28"/>
      <c r="I18" s="29" t="s">
        <v>18</v>
      </c>
      <c r="J18" s="7">
        <v>1</v>
      </c>
      <c r="K18" s="12"/>
    </row>
    <row r="19" spans="1:11" ht="22.5" customHeight="1">
      <c r="B19" s="30"/>
      <c r="C19" s="31"/>
      <c r="D19" s="32" t="s">
        <v>19</v>
      </c>
      <c r="E19" s="33" t="s">
        <v>20</v>
      </c>
      <c r="F19" s="34" t="s">
        <v>21</v>
      </c>
      <c r="G19" s="34" t="s">
        <v>22</v>
      </c>
      <c r="H19" s="34" t="s">
        <v>22</v>
      </c>
      <c r="I19" s="34" t="s">
        <v>22</v>
      </c>
      <c r="J19" s="7">
        <v>1</v>
      </c>
      <c r="K19" s="12"/>
    </row>
    <row r="20" spans="1:11" ht="49.5" customHeight="1">
      <c r="B20" s="35" t="s">
        <v>23</v>
      </c>
      <c r="C20" s="35" t="s">
        <v>24</v>
      </c>
      <c r="D20" s="36" t="s">
        <v>25</v>
      </c>
      <c r="E20" s="37">
        <f>$C$3-1</f>
        <v>2023</v>
      </c>
      <c r="F20" s="38">
        <f>$C$3</f>
        <v>2024</v>
      </c>
      <c r="G20" s="38">
        <f>$C$3+1</f>
        <v>2025</v>
      </c>
      <c r="H20" s="38">
        <f>$C$3+2</f>
        <v>2026</v>
      </c>
      <c r="I20" s="38">
        <f>$C$3+3</f>
        <v>2027</v>
      </c>
      <c r="J20" s="7">
        <v>1</v>
      </c>
      <c r="K20" s="12"/>
    </row>
    <row r="21" spans="1:11" ht="18.75">
      <c r="B21" s="39"/>
      <c r="C21" s="40"/>
      <c r="D21" s="41" t="s">
        <v>26</v>
      </c>
      <c r="E21" s="42"/>
      <c r="F21" s="42"/>
      <c r="G21" s="43"/>
      <c r="H21" s="42"/>
      <c r="I21" s="42"/>
      <c r="J21" s="7">
        <v>1</v>
      </c>
      <c r="K21" s="12"/>
    </row>
    <row r="22" spans="1:11" s="44" customFormat="1" ht="18.75" customHeight="1">
      <c r="A22" s="44">
        <v>5</v>
      </c>
      <c r="B22" s="45">
        <v>100</v>
      </c>
      <c r="C22" s="499" t="s">
        <v>27</v>
      </c>
      <c r="D22" s="499"/>
      <c r="E22" s="46">
        <f>SUM(E23:E25,E26:E27)</f>
        <v>22012</v>
      </c>
      <c r="F22" s="47">
        <f>SUM(F23:F25,F26:F27)</f>
        <v>23000</v>
      </c>
      <c r="G22" s="47">
        <f>SUM(G23:G25,G26:G27)</f>
        <v>25000</v>
      </c>
      <c r="H22" s="47">
        <f>SUM(H23:H25,H26:H27)</f>
        <v>26000</v>
      </c>
      <c r="I22" s="47">
        <f>SUM(I23:I25,I26:I27)</f>
        <v>27000</v>
      </c>
      <c r="J22" s="7">
        <f t="shared" ref="J22:J53" si="0">(IF(OR($E22&lt;&gt;0,$F22&lt;&gt;0,$G22&lt;&gt;0,$H22&lt;&gt;0,$I22&lt;&gt;0),$J$2,""))</f>
        <v>1</v>
      </c>
      <c r="K22" s="12"/>
    </row>
    <row r="23" spans="1:11" ht="18.75" hidden="1" customHeight="1">
      <c r="A23" s="1">
        <v>10</v>
      </c>
      <c r="B23" s="48"/>
      <c r="C23" s="49">
        <v>101</v>
      </c>
      <c r="D23" s="50" t="s">
        <v>28</v>
      </c>
      <c r="E23" s="51">
        <v>0</v>
      </c>
      <c r="F23" s="52">
        <v>0</v>
      </c>
      <c r="G23" s="52">
        <v>0</v>
      </c>
      <c r="H23" s="52">
        <v>0</v>
      </c>
      <c r="I23" s="52">
        <v>0</v>
      </c>
      <c r="J23" s="7" t="str">
        <f t="shared" si="0"/>
        <v/>
      </c>
      <c r="K23" s="53"/>
    </row>
    <row r="24" spans="1:11" ht="18.75" hidden="1" customHeight="1">
      <c r="A24" s="1">
        <v>15</v>
      </c>
      <c r="B24" s="48"/>
      <c r="C24" s="49">
        <v>102</v>
      </c>
      <c r="D24" s="50" t="s">
        <v>29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7" t="str">
        <f t="shared" si="0"/>
        <v/>
      </c>
      <c r="K24" s="53"/>
    </row>
    <row r="25" spans="1:11" ht="18.75" customHeight="1">
      <c r="A25" s="1">
        <v>20</v>
      </c>
      <c r="B25" s="48"/>
      <c r="C25" s="49">
        <v>103</v>
      </c>
      <c r="D25" s="50" t="s">
        <v>30</v>
      </c>
      <c r="E25" s="54">
        <v>22012</v>
      </c>
      <c r="F25" s="55">
        <v>23000</v>
      </c>
      <c r="G25" s="55">
        <v>25000</v>
      </c>
      <c r="H25" s="55">
        <v>26000</v>
      </c>
      <c r="I25" s="55">
        <v>27000</v>
      </c>
      <c r="J25" s="7">
        <f t="shared" si="0"/>
        <v>1</v>
      </c>
      <c r="K25" s="53"/>
    </row>
    <row r="26" spans="1:11" ht="18.75" hidden="1" customHeight="1">
      <c r="A26" s="1">
        <v>20</v>
      </c>
      <c r="B26" s="48"/>
      <c r="C26" s="49">
        <v>108</v>
      </c>
      <c r="D26" s="56" t="s">
        <v>31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7" t="str">
        <f t="shared" si="0"/>
        <v/>
      </c>
      <c r="K26" s="53"/>
    </row>
    <row r="27" spans="1:11" ht="30" hidden="1" customHeight="1">
      <c r="A27" s="57">
        <v>21</v>
      </c>
      <c r="B27" s="48"/>
      <c r="C27" s="58">
        <v>109</v>
      </c>
      <c r="D27" s="59" t="s">
        <v>32</v>
      </c>
      <c r="E27" s="60">
        <v>0</v>
      </c>
      <c r="F27" s="61">
        <v>0</v>
      </c>
      <c r="G27" s="61">
        <v>0</v>
      </c>
      <c r="H27" s="61">
        <v>0</v>
      </c>
      <c r="I27" s="61">
        <v>0</v>
      </c>
      <c r="J27" s="7" t="str">
        <f t="shared" si="0"/>
        <v/>
      </c>
      <c r="K27" s="53"/>
    </row>
    <row r="28" spans="1:11" s="62" customFormat="1" ht="18.75" hidden="1" customHeight="1">
      <c r="A28" s="62">
        <v>25</v>
      </c>
      <c r="B28" s="63">
        <v>200</v>
      </c>
      <c r="C28" s="499" t="s">
        <v>33</v>
      </c>
      <c r="D28" s="499"/>
      <c r="E28" s="64">
        <f>SUM(E29:E32)</f>
        <v>0</v>
      </c>
      <c r="F28" s="64">
        <f>SUM(F29:F32)</f>
        <v>0</v>
      </c>
      <c r="G28" s="65">
        <f>SUM(G29:G32)</f>
        <v>0</v>
      </c>
      <c r="H28" s="66">
        <f>SUM(H29:H32)</f>
        <v>0</v>
      </c>
      <c r="I28" s="65">
        <f>SUM(I29:I32)</f>
        <v>0</v>
      </c>
      <c r="J28" s="7" t="str">
        <f t="shared" si="0"/>
        <v/>
      </c>
      <c r="K28" s="53"/>
    </row>
    <row r="29" spans="1:11" ht="18.75" hidden="1" customHeight="1">
      <c r="A29" s="1">
        <v>30</v>
      </c>
      <c r="B29" s="67"/>
      <c r="C29" s="49">
        <v>201</v>
      </c>
      <c r="D29" s="50" t="s">
        <v>34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7" t="str">
        <f t="shared" si="0"/>
        <v/>
      </c>
      <c r="K29" s="53"/>
    </row>
    <row r="30" spans="1:11" ht="18.75" hidden="1" customHeight="1">
      <c r="A30" s="1">
        <v>35</v>
      </c>
      <c r="B30" s="67"/>
      <c r="C30" s="49">
        <v>202</v>
      </c>
      <c r="D30" s="50" t="s">
        <v>35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7" t="str">
        <f t="shared" si="0"/>
        <v/>
      </c>
      <c r="K30" s="53"/>
    </row>
    <row r="31" spans="1:11" ht="18.75" hidden="1" customHeight="1">
      <c r="A31" s="1">
        <v>40</v>
      </c>
      <c r="B31" s="67"/>
      <c r="C31" s="49">
        <v>203</v>
      </c>
      <c r="D31" s="50" t="s">
        <v>36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7" t="str">
        <f t="shared" si="0"/>
        <v/>
      </c>
      <c r="K31" s="53"/>
    </row>
    <row r="32" spans="1:11" ht="18.75" hidden="1" customHeight="1">
      <c r="A32" s="1">
        <v>45</v>
      </c>
      <c r="B32" s="67"/>
      <c r="C32" s="58">
        <v>204</v>
      </c>
      <c r="D32" s="50" t="s">
        <v>37</v>
      </c>
      <c r="E32" s="51">
        <v>0</v>
      </c>
      <c r="F32" s="52">
        <v>0</v>
      </c>
      <c r="G32" s="52">
        <v>0</v>
      </c>
      <c r="H32" s="52">
        <v>0</v>
      </c>
      <c r="I32" s="52">
        <v>0</v>
      </c>
      <c r="J32" s="7" t="str">
        <f t="shared" si="0"/>
        <v/>
      </c>
      <c r="K32" s="53"/>
    </row>
    <row r="33" spans="1:11" s="62" customFormat="1" ht="18.75" hidden="1" customHeight="1">
      <c r="A33" s="62">
        <v>50</v>
      </c>
      <c r="B33" s="63">
        <v>400</v>
      </c>
      <c r="C33" s="499" t="s">
        <v>38</v>
      </c>
      <c r="D33" s="499"/>
      <c r="E33" s="66">
        <f>SUM(E34:E38)</f>
        <v>0</v>
      </c>
      <c r="F33" s="65">
        <f>SUM(F34:F38)</f>
        <v>0</v>
      </c>
      <c r="G33" s="65">
        <f>SUM(G34:G38)</f>
        <v>0</v>
      </c>
      <c r="H33" s="66">
        <f>SUM(H34:H38)</f>
        <v>0</v>
      </c>
      <c r="I33" s="65">
        <f>SUM(I34:I38)</f>
        <v>0</v>
      </c>
      <c r="J33" s="7" t="str">
        <f t="shared" si="0"/>
        <v/>
      </c>
      <c r="K33" s="53"/>
    </row>
    <row r="34" spans="1:11" ht="18.75" hidden="1" customHeight="1">
      <c r="A34" s="1">
        <v>55</v>
      </c>
      <c r="B34" s="48"/>
      <c r="C34" s="49">
        <v>401</v>
      </c>
      <c r="D34" s="68" t="s">
        <v>39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7" t="str">
        <f t="shared" si="0"/>
        <v/>
      </c>
      <c r="K34" s="53"/>
    </row>
    <row r="35" spans="1:11" ht="18.75" hidden="1" customHeight="1">
      <c r="A35" s="1">
        <v>56</v>
      </c>
      <c r="B35" s="48"/>
      <c r="C35" s="49">
        <v>402</v>
      </c>
      <c r="D35" s="68" t="s">
        <v>40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7" t="str">
        <f t="shared" si="0"/>
        <v/>
      </c>
      <c r="K35" s="53"/>
    </row>
    <row r="36" spans="1:11" ht="18" hidden="1" customHeight="1">
      <c r="A36" s="1">
        <v>57</v>
      </c>
      <c r="B36" s="48"/>
      <c r="C36" s="49">
        <v>403</v>
      </c>
      <c r="D36" s="69" t="s">
        <v>41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7" t="str">
        <f t="shared" si="0"/>
        <v/>
      </c>
      <c r="K36" s="53"/>
    </row>
    <row r="37" spans="1:11" ht="18.75" hidden="1" customHeight="1">
      <c r="A37" s="57">
        <v>58</v>
      </c>
      <c r="B37" s="5"/>
      <c r="C37" s="49">
        <v>404</v>
      </c>
      <c r="D37" s="68" t="s">
        <v>42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7" t="str">
        <f t="shared" si="0"/>
        <v/>
      </c>
      <c r="K37" s="53"/>
    </row>
    <row r="38" spans="1:11" ht="18.75" hidden="1" customHeight="1">
      <c r="A38" s="57">
        <v>59</v>
      </c>
      <c r="B38" s="48"/>
      <c r="C38" s="49">
        <v>411</v>
      </c>
      <c r="D38" s="68" t="s">
        <v>43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7" t="str">
        <f t="shared" si="0"/>
        <v/>
      </c>
      <c r="K38" s="53"/>
    </row>
    <row r="39" spans="1:11" s="62" customFormat="1" ht="18.75" hidden="1" customHeight="1">
      <c r="A39" s="70">
        <v>65</v>
      </c>
      <c r="B39" s="63">
        <v>800</v>
      </c>
      <c r="C39" s="499" t="s">
        <v>44</v>
      </c>
      <c r="D39" s="499"/>
      <c r="E39" s="66">
        <f>SUM(E40:E46)</f>
        <v>0</v>
      </c>
      <c r="F39" s="65">
        <f>SUM(F40:F46)</f>
        <v>0</v>
      </c>
      <c r="G39" s="65">
        <f>SUM(G40:G46)</f>
        <v>0</v>
      </c>
      <c r="H39" s="66">
        <f>SUM(H40:H46)</f>
        <v>0</v>
      </c>
      <c r="I39" s="65">
        <f>SUM(I40:I46)</f>
        <v>0</v>
      </c>
      <c r="J39" s="7" t="str">
        <f t="shared" si="0"/>
        <v/>
      </c>
      <c r="K39" s="53"/>
    </row>
    <row r="40" spans="1:11" ht="18.75" hidden="1" customHeight="1">
      <c r="A40" s="1">
        <v>70</v>
      </c>
      <c r="B40" s="71"/>
      <c r="C40" s="49">
        <v>801</v>
      </c>
      <c r="D40" s="50" t="s">
        <v>45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7" t="str">
        <f t="shared" si="0"/>
        <v/>
      </c>
      <c r="K40" s="53"/>
    </row>
    <row r="41" spans="1:11" ht="18.75" hidden="1" customHeight="1">
      <c r="A41" s="1">
        <v>75</v>
      </c>
      <c r="B41" s="71"/>
      <c r="C41" s="49">
        <v>802</v>
      </c>
      <c r="D41" s="50" t="s">
        <v>46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7" t="str">
        <f t="shared" si="0"/>
        <v/>
      </c>
      <c r="K41" s="53"/>
    </row>
    <row r="42" spans="1:11" ht="18.75" hidden="1" customHeight="1">
      <c r="A42" s="57">
        <v>80</v>
      </c>
      <c r="B42" s="71"/>
      <c r="C42" s="49">
        <v>804</v>
      </c>
      <c r="D42" s="50" t="s">
        <v>47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7" t="str">
        <f t="shared" si="0"/>
        <v/>
      </c>
      <c r="K42" s="53"/>
    </row>
    <row r="43" spans="1:11" ht="18.75" hidden="1" customHeight="1">
      <c r="A43" s="57">
        <v>85</v>
      </c>
      <c r="B43" s="71"/>
      <c r="C43" s="58">
        <v>809</v>
      </c>
      <c r="D43" s="72" t="s">
        <v>48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7" t="str">
        <f t="shared" si="0"/>
        <v/>
      </c>
      <c r="K43" s="53"/>
    </row>
    <row r="44" spans="1:11" ht="18.75" hidden="1" customHeight="1">
      <c r="A44" s="57">
        <v>85</v>
      </c>
      <c r="B44" s="71"/>
      <c r="C44" s="58">
        <v>811</v>
      </c>
      <c r="D44" s="72" t="s">
        <v>49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7" t="str">
        <f t="shared" si="0"/>
        <v/>
      </c>
      <c r="K44" s="53"/>
    </row>
    <row r="45" spans="1:11" ht="18.75" hidden="1" customHeight="1">
      <c r="A45" s="57">
        <v>85</v>
      </c>
      <c r="B45" s="71"/>
      <c r="C45" s="58">
        <v>812</v>
      </c>
      <c r="D45" s="72" t="s">
        <v>50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7" t="str">
        <f t="shared" si="0"/>
        <v/>
      </c>
      <c r="K45" s="53"/>
    </row>
    <row r="46" spans="1:11" ht="18.75" hidden="1" customHeight="1">
      <c r="A46" s="57">
        <v>85</v>
      </c>
      <c r="B46" s="71"/>
      <c r="C46" s="58">
        <v>814</v>
      </c>
      <c r="D46" s="72" t="s">
        <v>51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7" t="str">
        <f t="shared" si="0"/>
        <v/>
      </c>
      <c r="K46" s="53"/>
    </row>
    <row r="47" spans="1:11" s="62" customFormat="1" ht="18.75" hidden="1" customHeight="1">
      <c r="A47" s="62">
        <v>95</v>
      </c>
      <c r="B47" s="63">
        <v>1000</v>
      </c>
      <c r="C47" s="73" t="s">
        <v>52</v>
      </c>
      <c r="D47" s="73"/>
      <c r="E47" s="66">
        <f>SUM(E48:E51)</f>
        <v>0</v>
      </c>
      <c r="F47" s="65">
        <f>SUM(F48:F51)</f>
        <v>0</v>
      </c>
      <c r="G47" s="65">
        <f>SUM(G48:G51)</f>
        <v>0</v>
      </c>
      <c r="H47" s="66">
        <f>SUM(H48:H51)</f>
        <v>0</v>
      </c>
      <c r="I47" s="65">
        <f>SUM(I48:I51)</f>
        <v>0</v>
      </c>
      <c r="J47" s="7" t="str">
        <f t="shared" si="0"/>
        <v/>
      </c>
      <c r="K47" s="53"/>
    </row>
    <row r="48" spans="1:11" ht="18.75" hidden="1" customHeight="1">
      <c r="A48" s="1">
        <v>100</v>
      </c>
      <c r="B48" s="71"/>
      <c r="C48" s="49">
        <v>1001</v>
      </c>
      <c r="D48" s="50" t="s">
        <v>53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7" t="str">
        <f t="shared" si="0"/>
        <v/>
      </c>
      <c r="K48" s="53"/>
    </row>
    <row r="49" spans="1:11" ht="18.75" hidden="1" customHeight="1">
      <c r="A49" s="1">
        <v>105</v>
      </c>
      <c r="B49" s="71"/>
      <c r="C49" s="49">
        <v>1002</v>
      </c>
      <c r="D49" s="50" t="s">
        <v>54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7" t="str">
        <f t="shared" si="0"/>
        <v/>
      </c>
      <c r="K49" s="53"/>
    </row>
    <row r="50" spans="1:11" ht="18.75" hidden="1" customHeight="1">
      <c r="A50" s="1">
        <v>110</v>
      </c>
      <c r="B50" s="71"/>
      <c r="C50" s="49">
        <v>1004</v>
      </c>
      <c r="D50" s="50" t="s">
        <v>55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7" t="str">
        <f t="shared" si="0"/>
        <v/>
      </c>
      <c r="K50" s="53"/>
    </row>
    <row r="51" spans="1:11" ht="18.75" hidden="1" customHeight="1">
      <c r="A51" s="1">
        <v>125</v>
      </c>
      <c r="B51" s="71"/>
      <c r="C51" s="49">
        <v>1007</v>
      </c>
      <c r="D51" s="50" t="s">
        <v>56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7" t="str">
        <f t="shared" si="0"/>
        <v/>
      </c>
      <c r="K51" s="53"/>
    </row>
    <row r="52" spans="1:11" s="62" customFormat="1" ht="18.75" customHeight="1">
      <c r="A52" s="62">
        <v>130</v>
      </c>
      <c r="B52" s="63">
        <v>1300</v>
      </c>
      <c r="C52" s="73" t="s">
        <v>57</v>
      </c>
      <c r="D52" s="73"/>
      <c r="E52" s="74">
        <f>SUM(E53:E57)</f>
        <v>1859360</v>
      </c>
      <c r="F52" s="75">
        <f>SUM(F53:F57)</f>
        <v>1886000</v>
      </c>
      <c r="G52" s="75">
        <f>SUM(G53:G57)</f>
        <v>1890600</v>
      </c>
      <c r="H52" s="74">
        <f>SUM(H53:H57)</f>
        <v>1890600</v>
      </c>
      <c r="I52" s="75">
        <f>SUM(I53:I57)</f>
        <v>1960600</v>
      </c>
      <c r="J52" s="7">
        <f t="shared" si="0"/>
        <v>1</v>
      </c>
      <c r="K52" s="53"/>
    </row>
    <row r="53" spans="1:11" ht="18.75" customHeight="1">
      <c r="A53" s="1">
        <v>135</v>
      </c>
      <c r="B53" s="48"/>
      <c r="C53" s="49">
        <v>1301</v>
      </c>
      <c r="D53" s="50" t="s">
        <v>58</v>
      </c>
      <c r="E53" s="54">
        <v>455614</v>
      </c>
      <c r="F53" s="55">
        <v>460000</v>
      </c>
      <c r="G53" s="55">
        <v>450000</v>
      </c>
      <c r="H53" s="55">
        <v>450000</v>
      </c>
      <c r="I53" s="55">
        <v>460000</v>
      </c>
      <c r="J53" s="7">
        <f t="shared" si="0"/>
        <v>1</v>
      </c>
      <c r="K53" s="53"/>
    </row>
    <row r="54" spans="1:11" ht="18.75" hidden="1" customHeight="1">
      <c r="A54" s="1">
        <v>140</v>
      </c>
      <c r="B54" s="48"/>
      <c r="C54" s="49">
        <v>1302</v>
      </c>
      <c r="D54" s="76" t="s">
        <v>59</v>
      </c>
      <c r="E54" s="77"/>
      <c r="F54" s="77"/>
      <c r="G54" s="77"/>
      <c r="H54" s="77"/>
      <c r="I54" s="77"/>
      <c r="J54" s="7" t="str">
        <f t="shared" ref="J54:J85" si="1">(IF(OR($E54&lt;&gt;0,$F54&lt;&gt;0,$G54&lt;&gt;0,$H54&lt;&gt;0,$I54&lt;&gt;0),$J$2,""))</f>
        <v/>
      </c>
      <c r="K54" s="53"/>
    </row>
    <row r="55" spans="1:11" ht="18.75" customHeight="1">
      <c r="A55" s="1">
        <v>145</v>
      </c>
      <c r="B55" s="48"/>
      <c r="C55" s="49">
        <v>1303</v>
      </c>
      <c r="D55" s="76" t="s">
        <v>60</v>
      </c>
      <c r="E55" s="55">
        <v>1047621</v>
      </c>
      <c r="F55" s="55">
        <v>1065000</v>
      </c>
      <c r="G55" s="55">
        <v>1050000</v>
      </c>
      <c r="H55" s="55">
        <v>1050000</v>
      </c>
      <c r="I55" s="55">
        <v>1100000</v>
      </c>
      <c r="J55" s="7">
        <f t="shared" si="1"/>
        <v>1</v>
      </c>
      <c r="K55" s="53"/>
    </row>
    <row r="56" spans="1:11" ht="18.75" customHeight="1">
      <c r="B56" s="48"/>
      <c r="C56" s="49">
        <v>1304</v>
      </c>
      <c r="D56" s="76" t="s">
        <v>61</v>
      </c>
      <c r="E56" s="55">
        <v>355377</v>
      </c>
      <c r="F56" s="55">
        <v>360000</v>
      </c>
      <c r="G56" s="55">
        <v>390000</v>
      </c>
      <c r="H56" s="55">
        <v>390000</v>
      </c>
      <c r="I56" s="55">
        <v>400000</v>
      </c>
      <c r="J56" s="7">
        <f t="shared" si="1"/>
        <v>1</v>
      </c>
      <c r="K56" s="53"/>
    </row>
    <row r="57" spans="1:11" s="1" customFormat="1" ht="18.75" customHeight="1">
      <c r="A57" s="1">
        <v>150</v>
      </c>
      <c r="B57" s="48"/>
      <c r="C57" s="58">
        <v>1308</v>
      </c>
      <c r="D57" s="78" t="s">
        <v>62</v>
      </c>
      <c r="E57" s="54">
        <v>748</v>
      </c>
      <c r="F57" s="55">
        <v>1000</v>
      </c>
      <c r="G57" s="55">
        <v>600</v>
      </c>
      <c r="H57" s="55">
        <v>600</v>
      </c>
      <c r="I57" s="55">
        <v>600</v>
      </c>
      <c r="J57" s="7">
        <f t="shared" si="1"/>
        <v>1</v>
      </c>
      <c r="K57" s="53"/>
    </row>
    <row r="58" spans="1:11" s="62" customFormat="1" ht="18.75" hidden="1" customHeight="1">
      <c r="A58" s="62">
        <v>160</v>
      </c>
      <c r="B58" s="63">
        <v>1400</v>
      </c>
      <c r="C58" s="73" t="s">
        <v>63</v>
      </c>
      <c r="D58" s="73"/>
      <c r="E58" s="64">
        <f>SUM(E59:E60)</f>
        <v>0</v>
      </c>
      <c r="F58" s="64">
        <f>SUM(F59:F60)</f>
        <v>0</v>
      </c>
      <c r="G58" s="64">
        <f>SUM(G59:G60)</f>
        <v>0</v>
      </c>
      <c r="H58" s="64">
        <f>SUM(H59:H60)</f>
        <v>0</v>
      </c>
      <c r="I58" s="64">
        <f>SUM(I59:I60)</f>
        <v>0</v>
      </c>
      <c r="J58" s="7" t="str">
        <f t="shared" si="1"/>
        <v/>
      </c>
      <c r="K58" s="53"/>
    </row>
    <row r="59" spans="1:11" ht="18.75" hidden="1" customHeight="1">
      <c r="A59" s="1">
        <v>165</v>
      </c>
      <c r="B59" s="48"/>
      <c r="C59" s="49">
        <v>1401</v>
      </c>
      <c r="D59" s="50" t="s">
        <v>64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7" t="str">
        <f t="shared" si="1"/>
        <v/>
      </c>
      <c r="K59" s="53"/>
    </row>
    <row r="60" spans="1:11" ht="18.75" hidden="1" customHeight="1">
      <c r="A60" s="1">
        <v>170</v>
      </c>
      <c r="B60" s="48"/>
      <c r="C60" s="49">
        <v>1402</v>
      </c>
      <c r="D60" s="76" t="s">
        <v>65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7" t="str">
        <f t="shared" si="1"/>
        <v/>
      </c>
      <c r="K60" s="53"/>
    </row>
    <row r="61" spans="1:11" s="62" customFormat="1" ht="18.75" hidden="1" customHeight="1">
      <c r="A61" s="62">
        <v>175</v>
      </c>
      <c r="B61" s="63">
        <v>1500</v>
      </c>
      <c r="C61" s="73" t="s">
        <v>66</v>
      </c>
      <c r="D61" s="73"/>
      <c r="E61" s="66">
        <f>SUM(E62:E63)</f>
        <v>0</v>
      </c>
      <c r="F61" s="65">
        <f>SUM(F62:F63)</f>
        <v>0</v>
      </c>
      <c r="G61" s="65">
        <f>SUM(G62:G63)</f>
        <v>0</v>
      </c>
      <c r="H61" s="66">
        <f>SUM(H62:H63)</f>
        <v>0</v>
      </c>
      <c r="I61" s="65">
        <f>SUM(I62:I63)</f>
        <v>0</v>
      </c>
      <c r="J61" s="7" t="str">
        <f t="shared" si="1"/>
        <v/>
      </c>
      <c r="K61" s="53"/>
    </row>
    <row r="62" spans="1:11" ht="18.75" hidden="1" customHeight="1">
      <c r="A62" s="1">
        <v>180</v>
      </c>
      <c r="B62" s="48"/>
      <c r="C62" s="49">
        <v>1501</v>
      </c>
      <c r="D62" s="79" t="s">
        <v>67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7" t="str">
        <f t="shared" si="1"/>
        <v/>
      </c>
      <c r="K62" s="53"/>
    </row>
    <row r="63" spans="1:11" ht="18.75" hidden="1" customHeight="1">
      <c r="A63" s="1">
        <v>185</v>
      </c>
      <c r="B63" s="48"/>
      <c r="C63" s="49">
        <v>1502</v>
      </c>
      <c r="D63" s="80" t="s">
        <v>68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7" t="str">
        <f t="shared" si="1"/>
        <v/>
      </c>
      <c r="K63" s="53"/>
    </row>
    <row r="64" spans="1:11" s="1" customFormat="1" ht="18.75" hidden="1" customHeight="1">
      <c r="B64" s="63">
        <v>1600</v>
      </c>
      <c r="C64" s="73" t="s">
        <v>69</v>
      </c>
      <c r="D64" s="73"/>
      <c r="E64" s="81">
        <v>0</v>
      </c>
      <c r="F64" s="82">
        <v>0</v>
      </c>
      <c r="G64" s="82">
        <v>0</v>
      </c>
      <c r="H64" s="82">
        <v>0</v>
      </c>
      <c r="I64" s="82">
        <v>0</v>
      </c>
      <c r="J64" s="7" t="str">
        <f t="shared" si="1"/>
        <v/>
      </c>
      <c r="K64" s="53"/>
    </row>
    <row r="65" spans="1:11" s="62" customFormat="1" ht="18.75" hidden="1" customHeight="1">
      <c r="A65" s="62">
        <v>200</v>
      </c>
      <c r="B65" s="63">
        <v>1700</v>
      </c>
      <c r="C65" s="73" t="s">
        <v>70</v>
      </c>
      <c r="D65" s="73"/>
      <c r="E65" s="66">
        <f>SUM(E66:E71)</f>
        <v>0</v>
      </c>
      <c r="F65" s="65">
        <f>SUM(F66:F71)</f>
        <v>0</v>
      </c>
      <c r="G65" s="65">
        <f>SUM(G66:G71)</f>
        <v>0</v>
      </c>
      <c r="H65" s="66">
        <f>SUM(H66:H71)</f>
        <v>0</v>
      </c>
      <c r="I65" s="65">
        <f>SUM(I66:I71)</f>
        <v>0</v>
      </c>
      <c r="J65" s="7" t="str">
        <f t="shared" si="1"/>
        <v/>
      </c>
      <c r="K65" s="53"/>
    </row>
    <row r="66" spans="1:11" ht="18.75" hidden="1" customHeight="1">
      <c r="A66" s="1">
        <v>205</v>
      </c>
      <c r="B66" s="48"/>
      <c r="C66" s="49">
        <v>1701</v>
      </c>
      <c r="D66" s="50" t="s">
        <v>71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7" t="str">
        <f t="shared" si="1"/>
        <v/>
      </c>
      <c r="K66" s="53"/>
    </row>
    <row r="67" spans="1:11" ht="18.75" hidden="1" customHeight="1">
      <c r="A67" s="1">
        <v>210</v>
      </c>
      <c r="B67" s="48"/>
      <c r="C67" s="49">
        <v>1702</v>
      </c>
      <c r="D67" s="50" t="s">
        <v>72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7" t="str">
        <f t="shared" si="1"/>
        <v/>
      </c>
      <c r="K67" s="53"/>
    </row>
    <row r="68" spans="1:11" ht="18.75" hidden="1" customHeight="1">
      <c r="A68" s="1">
        <v>215</v>
      </c>
      <c r="B68" s="48"/>
      <c r="C68" s="49">
        <v>1703</v>
      </c>
      <c r="D68" s="50" t="s">
        <v>73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7" t="str">
        <f t="shared" si="1"/>
        <v/>
      </c>
      <c r="K68" s="53"/>
    </row>
    <row r="69" spans="1:11" ht="18.75" hidden="1" customHeight="1">
      <c r="A69" s="1">
        <v>225</v>
      </c>
      <c r="B69" s="48"/>
      <c r="C69" s="49">
        <v>1706</v>
      </c>
      <c r="D69" s="50" t="s">
        <v>74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7" t="str">
        <f t="shared" si="1"/>
        <v/>
      </c>
      <c r="K69" s="53"/>
    </row>
    <row r="70" spans="1:11" ht="18.75" hidden="1" customHeight="1">
      <c r="A70" s="1">
        <v>226</v>
      </c>
      <c r="B70" s="48"/>
      <c r="C70" s="49">
        <v>1707</v>
      </c>
      <c r="D70" s="50" t="s">
        <v>75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7" t="str">
        <f t="shared" si="1"/>
        <v/>
      </c>
      <c r="K70" s="53"/>
    </row>
    <row r="71" spans="1:11" ht="18.75" hidden="1" customHeight="1">
      <c r="A71" s="57">
        <v>227</v>
      </c>
      <c r="B71" s="48"/>
      <c r="C71" s="49">
        <v>1709</v>
      </c>
      <c r="D71" s="50" t="s">
        <v>76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7" t="str">
        <f t="shared" si="1"/>
        <v/>
      </c>
      <c r="K71" s="53"/>
    </row>
    <row r="72" spans="1:11" s="62" customFormat="1" ht="18.75" hidden="1" customHeight="1">
      <c r="A72" s="62">
        <v>235</v>
      </c>
      <c r="B72" s="63">
        <v>1900</v>
      </c>
      <c r="C72" s="73" t="s">
        <v>77</v>
      </c>
      <c r="D72" s="73"/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7" t="str">
        <f t="shared" si="1"/>
        <v/>
      </c>
      <c r="K72" s="53"/>
    </row>
    <row r="73" spans="1:11" s="62" customFormat="1" ht="18.75" customHeight="1">
      <c r="A73" s="62">
        <v>255</v>
      </c>
      <c r="B73" s="63">
        <v>2000</v>
      </c>
      <c r="C73" s="73" t="s">
        <v>78</v>
      </c>
      <c r="D73" s="73"/>
      <c r="E73" s="83">
        <v>591</v>
      </c>
      <c r="F73" s="84">
        <v>600</v>
      </c>
      <c r="G73" s="84">
        <v>300</v>
      </c>
      <c r="H73" s="84">
        <v>300</v>
      </c>
      <c r="I73" s="84">
        <v>300</v>
      </c>
      <c r="J73" s="7">
        <f t="shared" si="1"/>
        <v>1</v>
      </c>
      <c r="K73" s="53"/>
    </row>
    <row r="74" spans="1:11" s="62" customFormat="1" ht="18.75" customHeight="1">
      <c r="A74" s="62">
        <v>265</v>
      </c>
      <c r="B74" s="63">
        <v>2400</v>
      </c>
      <c r="C74" s="73" t="s">
        <v>79</v>
      </c>
      <c r="D74" s="73"/>
      <c r="E74" s="74">
        <f>SUM(E75:E89)</f>
        <v>359296</v>
      </c>
      <c r="F74" s="75">
        <f>SUM(F75:F89)</f>
        <v>387100</v>
      </c>
      <c r="G74" s="75">
        <f>SUM(G75:G89)</f>
        <v>445100</v>
      </c>
      <c r="H74" s="74">
        <f>SUM(H75:H89)</f>
        <v>450100</v>
      </c>
      <c r="I74" s="75">
        <f>SUM(I75:I89)</f>
        <v>465100</v>
      </c>
      <c r="J74" s="7">
        <f t="shared" si="1"/>
        <v>1</v>
      </c>
      <c r="K74" s="53"/>
    </row>
    <row r="75" spans="1:11" ht="18.75" hidden="1" customHeight="1">
      <c r="A75" s="1">
        <v>270</v>
      </c>
      <c r="B75" s="48"/>
      <c r="C75" s="49">
        <v>2401</v>
      </c>
      <c r="D75" s="79" t="s">
        <v>80</v>
      </c>
      <c r="E75" s="77"/>
      <c r="F75" s="77"/>
      <c r="G75" s="77"/>
      <c r="H75" s="77"/>
      <c r="I75" s="77"/>
      <c r="J75" s="7" t="str">
        <f t="shared" si="1"/>
        <v/>
      </c>
      <c r="K75" s="53"/>
    </row>
    <row r="76" spans="1:11" ht="18.75" hidden="1" customHeight="1">
      <c r="A76" s="1">
        <v>280</v>
      </c>
      <c r="B76" s="48"/>
      <c r="C76" s="49">
        <v>2403</v>
      </c>
      <c r="D76" s="76" t="s">
        <v>81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7" t="str">
        <f t="shared" si="1"/>
        <v/>
      </c>
      <c r="K76" s="53"/>
    </row>
    <row r="77" spans="1:11" ht="18.75" customHeight="1">
      <c r="A77" s="1">
        <v>285</v>
      </c>
      <c r="B77" s="48"/>
      <c r="C77" s="49">
        <v>2404</v>
      </c>
      <c r="D77" s="50" t="s">
        <v>82</v>
      </c>
      <c r="E77" s="55">
        <v>30551</v>
      </c>
      <c r="F77" s="55">
        <v>35000</v>
      </c>
      <c r="G77" s="55">
        <v>65000</v>
      </c>
      <c r="H77" s="55">
        <v>70000</v>
      </c>
      <c r="I77" s="55">
        <v>75000</v>
      </c>
      <c r="J77" s="7">
        <f t="shared" si="1"/>
        <v>1</v>
      </c>
      <c r="K77" s="53"/>
    </row>
    <row r="78" spans="1:11" ht="18.75" customHeight="1">
      <c r="A78" s="1">
        <v>290</v>
      </c>
      <c r="B78" s="48"/>
      <c r="C78" s="49">
        <v>2405</v>
      </c>
      <c r="D78" s="76" t="s">
        <v>83</v>
      </c>
      <c r="E78" s="55">
        <v>96645</v>
      </c>
      <c r="F78" s="55">
        <v>102000</v>
      </c>
      <c r="G78" s="55">
        <v>110000</v>
      </c>
      <c r="H78" s="55">
        <v>110000</v>
      </c>
      <c r="I78" s="55">
        <v>120000</v>
      </c>
      <c r="J78" s="7">
        <f t="shared" si="1"/>
        <v>1</v>
      </c>
      <c r="K78" s="53"/>
    </row>
    <row r="79" spans="1:11" ht="18.75" customHeight="1">
      <c r="A79" s="1">
        <v>295</v>
      </c>
      <c r="B79" s="48"/>
      <c r="C79" s="49">
        <v>2406</v>
      </c>
      <c r="D79" s="76" t="s">
        <v>84</v>
      </c>
      <c r="E79" s="55">
        <v>232077</v>
      </c>
      <c r="F79" s="55">
        <v>250000</v>
      </c>
      <c r="G79" s="55">
        <v>270000</v>
      </c>
      <c r="H79" s="55">
        <v>270000</v>
      </c>
      <c r="I79" s="55">
        <v>270000</v>
      </c>
      <c r="J79" s="7">
        <f t="shared" si="1"/>
        <v>1</v>
      </c>
      <c r="K79" s="53"/>
    </row>
    <row r="80" spans="1:11" ht="18.75" customHeight="1">
      <c r="A80" s="1">
        <v>300</v>
      </c>
      <c r="B80" s="48"/>
      <c r="C80" s="49">
        <v>2407</v>
      </c>
      <c r="D80" s="76" t="s">
        <v>85</v>
      </c>
      <c r="E80" s="55">
        <v>23</v>
      </c>
      <c r="F80" s="55">
        <v>100</v>
      </c>
      <c r="G80" s="55">
        <v>100</v>
      </c>
      <c r="H80" s="55">
        <v>100</v>
      </c>
      <c r="I80" s="55">
        <v>100</v>
      </c>
      <c r="J80" s="7">
        <f t="shared" si="1"/>
        <v>1</v>
      </c>
      <c r="K80" s="53"/>
    </row>
    <row r="81" spans="1:11" ht="18.75" hidden="1" customHeight="1">
      <c r="A81" s="1">
        <v>305</v>
      </c>
      <c r="B81" s="48"/>
      <c r="C81" s="49">
        <v>2408</v>
      </c>
      <c r="D81" s="76" t="s">
        <v>86</v>
      </c>
      <c r="E81" s="77"/>
      <c r="F81" s="77"/>
      <c r="G81" s="77"/>
      <c r="H81" s="77"/>
      <c r="I81" s="77"/>
      <c r="J81" s="7" t="str">
        <f t="shared" si="1"/>
        <v/>
      </c>
      <c r="K81" s="53"/>
    </row>
    <row r="82" spans="1:11" ht="18.75" hidden="1" customHeight="1">
      <c r="A82" s="1">
        <v>310</v>
      </c>
      <c r="B82" s="48"/>
      <c r="C82" s="49">
        <v>2409</v>
      </c>
      <c r="D82" s="76" t="s">
        <v>87</v>
      </c>
      <c r="E82" s="77"/>
      <c r="F82" s="77"/>
      <c r="G82" s="77"/>
      <c r="H82" s="77"/>
      <c r="I82" s="77"/>
      <c r="J82" s="7" t="str">
        <f t="shared" si="1"/>
        <v/>
      </c>
      <c r="K82" s="53"/>
    </row>
    <row r="83" spans="1:11" ht="18.75" hidden="1" customHeight="1">
      <c r="A83" s="1">
        <v>315</v>
      </c>
      <c r="B83" s="48"/>
      <c r="C83" s="49">
        <v>2410</v>
      </c>
      <c r="D83" s="76" t="s">
        <v>88</v>
      </c>
      <c r="E83" s="77"/>
      <c r="F83" s="77"/>
      <c r="G83" s="77"/>
      <c r="H83" s="77"/>
      <c r="I83" s="77"/>
      <c r="J83" s="7" t="str">
        <f t="shared" si="1"/>
        <v/>
      </c>
      <c r="K83" s="53"/>
    </row>
    <row r="84" spans="1:11" ht="18.75" hidden="1" customHeight="1">
      <c r="A84" s="1">
        <v>325</v>
      </c>
      <c r="B84" s="48"/>
      <c r="C84" s="49">
        <v>2412</v>
      </c>
      <c r="D84" s="50" t="s">
        <v>89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7" t="str">
        <f t="shared" si="1"/>
        <v/>
      </c>
      <c r="K84" s="53"/>
    </row>
    <row r="85" spans="1:11" ht="18.75" hidden="1" customHeight="1">
      <c r="A85" s="1">
        <v>330</v>
      </c>
      <c r="B85" s="48"/>
      <c r="C85" s="49">
        <v>2413</v>
      </c>
      <c r="D85" s="76" t="s">
        <v>90</v>
      </c>
      <c r="E85" s="77"/>
      <c r="F85" s="77"/>
      <c r="G85" s="77"/>
      <c r="H85" s="77"/>
      <c r="I85" s="77"/>
      <c r="J85" s="7" t="str">
        <f t="shared" si="1"/>
        <v/>
      </c>
      <c r="K85" s="53"/>
    </row>
    <row r="86" spans="1:11" ht="22.5" hidden="1" customHeight="1">
      <c r="A86" s="85">
        <v>335</v>
      </c>
      <c r="B86" s="48"/>
      <c r="C86" s="49">
        <v>2415</v>
      </c>
      <c r="D86" s="50" t="s">
        <v>91</v>
      </c>
      <c r="E86" s="77"/>
      <c r="F86" s="77"/>
      <c r="G86" s="77"/>
      <c r="H86" s="77"/>
      <c r="I86" s="77"/>
      <c r="J86" s="7" t="str">
        <f t="shared" ref="J86:J117" si="2">(IF(OR($E86&lt;&gt;0,$F86&lt;&gt;0,$G86&lt;&gt;0,$H86&lt;&gt;0,$I86&lt;&gt;0),$J$2,""))</f>
        <v/>
      </c>
      <c r="K86" s="53"/>
    </row>
    <row r="87" spans="1:11" ht="21" hidden="1" customHeight="1">
      <c r="A87" s="86"/>
      <c r="B87" s="87"/>
      <c r="C87" s="49">
        <v>2417</v>
      </c>
      <c r="D87" s="50" t="s">
        <v>92</v>
      </c>
      <c r="E87" s="77"/>
      <c r="F87" s="77"/>
      <c r="G87" s="77"/>
      <c r="H87" s="77"/>
      <c r="I87" s="77"/>
      <c r="J87" s="7" t="str">
        <f t="shared" si="2"/>
        <v/>
      </c>
      <c r="K87" s="53"/>
    </row>
    <row r="88" spans="1:11" ht="18.75" hidden="1" customHeight="1">
      <c r="A88" s="88">
        <v>340</v>
      </c>
      <c r="B88" s="87"/>
      <c r="C88" s="49">
        <v>2418</v>
      </c>
      <c r="D88" s="80" t="s">
        <v>93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7" t="str">
        <f t="shared" si="2"/>
        <v/>
      </c>
      <c r="K88" s="53"/>
    </row>
    <row r="89" spans="1:11" ht="18.75" hidden="1" customHeight="1">
      <c r="A89" s="88">
        <v>345</v>
      </c>
      <c r="B89" s="87"/>
      <c r="C89" s="49">
        <v>2419</v>
      </c>
      <c r="D89" s="76" t="s">
        <v>94</v>
      </c>
      <c r="E89" s="77"/>
      <c r="F89" s="77"/>
      <c r="G89" s="77"/>
      <c r="H89" s="77"/>
      <c r="I89" s="77"/>
      <c r="J89" s="7" t="str">
        <f t="shared" si="2"/>
        <v/>
      </c>
      <c r="K89" s="53"/>
    </row>
    <row r="90" spans="1:11" s="62" customFormat="1" ht="18.75" hidden="1" customHeight="1">
      <c r="A90" s="89">
        <v>350</v>
      </c>
      <c r="B90" s="63">
        <v>2500</v>
      </c>
      <c r="C90" s="73" t="s">
        <v>95</v>
      </c>
      <c r="D90" s="73"/>
      <c r="E90" s="66">
        <f>SUM(E91:E92)</f>
        <v>0</v>
      </c>
      <c r="F90" s="66">
        <f>SUM(F91:F92)</f>
        <v>0</v>
      </c>
      <c r="G90" s="66">
        <f>SUM(G91:G92)</f>
        <v>0</v>
      </c>
      <c r="H90" s="66">
        <f>SUM(H91:H92)</f>
        <v>0</v>
      </c>
      <c r="I90" s="66">
        <f>SUM(I91:I92)</f>
        <v>0</v>
      </c>
      <c r="J90" s="7" t="str">
        <f t="shared" si="2"/>
        <v/>
      </c>
      <c r="K90" s="53"/>
    </row>
    <row r="91" spans="1:11" hidden="1">
      <c r="A91" s="88">
        <v>355</v>
      </c>
      <c r="B91" s="87"/>
      <c r="C91" s="49">
        <v>2501</v>
      </c>
      <c r="D91" s="90" t="s">
        <v>96</v>
      </c>
      <c r="E91" s="91"/>
      <c r="F91" s="92"/>
      <c r="G91" s="92"/>
      <c r="H91" s="92"/>
      <c r="I91" s="92"/>
      <c r="J91" s="7" t="str">
        <f t="shared" si="2"/>
        <v/>
      </c>
      <c r="K91" s="53"/>
    </row>
    <row r="92" spans="1:11" hidden="1">
      <c r="A92" s="88">
        <v>356</v>
      </c>
      <c r="B92" s="87"/>
      <c r="C92" s="49">
        <v>2502</v>
      </c>
      <c r="D92" s="90" t="s">
        <v>97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7" t="str">
        <f t="shared" si="2"/>
        <v/>
      </c>
      <c r="K92" s="53"/>
    </row>
    <row r="93" spans="1:11" s="62" customFormat="1" ht="18.75" hidden="1" customHeight="1">
      <c r="A93" s="93">
        <v>360</v>
      </c>
      <c r="B93" s="63">
        <v>2600</v>
      </c>
      <c r="C93" s="73" t="s">
        <v>98</v>
      </c>
      <c r="D93" s="73"/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7" t="str">
        <f t="shared" si="2"/>
        <v/>
      </c>
      <c r="K93" s="53"/>
    </row>
    <row r="94" spans="1:11" s="62" customFormat="1" ht="18.75" customHeight="1">
      <c r="A94" s="93">
        <v>370</v>
      </c>
      <c r="B94" s="63">
        <v>2700</v>
      </c>
      <c r="C94" s="73" t="s">
        <v>99</v>
      </c>
      <c r="D94" s="73"/>
      <c r="E94" s="74">
        <f>SUM(E95:E105)</f>
        <v>2516218</v>
      </c>
      <c r="F94" s="75">
        <f>SUM(F95:F105)</f>
        <v>2805064</v>
      </c>
      <c r="G94" s="75">
        <f>SUM(G95:G105)</f>
        <v>2862064</v>
      </c>
      <c r="H94" s="74">
        <f>SUM(H95:H105)</f>
        <v>2877064</v>
      </c>
      <c r="I94" s="75">
        <f>SUM(I95:I105)</f>
        <v>2897064</v>
      </c>
      <c r="J94" s="7">
        <f t="shared" si="2"/>
        <v>1</v>
      </c>
      <c r="K94" s="53"/>
    </row>
    <row r="95" spans="1:11" ht="18.75" customHeight="1">
      <c r="A95" s="94">
        <v>380</v>
      </c>
      <c r="B95" s="48"/>
      <c r="C95" s="49">
        <v>2702</v>
      </c>
      <c r="D95" s="50" t="s">
        <v>100</v>
      </c>
      <c r="E95" s="55">
        <v>7586</v>
      </c>
      <c r="F95" s="55">
        <v>10000</v>
      </c>
      <c r="G95" s="55">
        <v>15000</v>
      </c>
      <c r="H95" s="55">
        <v>15000</v>
      </c>
      <c r="I95" s="55">
        <v>15000</v>
      </c>
      <c r="J95" s="7">
        <f t="shared" si="2"/>
        <v>1</v>
      </c>
      <c r="K95" s="53"/>
    </row>
    <row r="96" spans="1:11" ht="18.75" hidden="1" customHeight="1">
      <c r="A96" s="94">
        <v>385</v>
      </c>
      <c r="B96" s="48"/>
      <c r="C96" s="49">
        <v>2703</v>
      </c>
      <c r="D96" s="50" t="s">
        <v>101</v>
      </c>
      <c r="E96" s="77"/>
      <c r="F96" s="77"/>
      <c r="G96" s="77"/>
      <c r="H96" s="77"/>
      <c r="I96" s="77"/>
      <c r="J96" s="7" t="str">
        <f t="shared" si="2"/>
        <v/>
      </c>
      <c r="K96" s="53"/>
    </row>
    <row r="97" spans="1:11" ht="18.75" customHeight="1">
      <c r="A97" s="94">
        <v>390</v>
      </c>
      <c r="B97" s="48"/>
      <c r="C97" s="49">
        <v>2704</v>
      </c>
      <c r="D97" s="50" t="s">
        <v>102</v>
      </c>
      <c r="E97" s="55">
        <v>290102</v>
      </c>
      <c r="F97" s="55">
        <v>290000</v>
      </c>
      <c r="G97" s="55">
        <v>290000</v>
      </c>
      <c r="H97" s="55">
        <v>295000</v>
      </c>
      <c r="I97" s="55">
        <v>300000</v>
      </c>
      <c r="J97" s="7">
        <f t="shared" si="2"/>
        <v>1</v>
      </c>
      <c r="K97" s="53"/>
    </row>
    <row r="98" spans="1:11" ht="18.75" customHeight="1">
      <c r="A98" s="94">
        <v>395</v>
      </c>
      <c r="B98" s="48"/>
      <c r="C98" s="49">
        <v>2705</v>
      </c>
      <c r="D98" s="50" t="s">
        <v>103</v>
      </c>
      <c r="E98" s="55">
        <v>155835</v>
      </c>
      <c r="F98" s="55">
        <v>160000</v>
      </c>
      <c r="G98" s="55">
        <v>185000</v>
      </c>
      <c r="H98" s="55">
        <v>190000</v>
      </c>
      <c r="I98" s="55">
        <v>195000</v>
      </c>
      <c r="J98" s="7">
        <f t="shared" si="2"/>
        <v>1</v>
      </c>
      <c r="K98" s="53"/>
    </row>
    <row r="99" spans="1:11" ht="18.75" customHeight="1">
      <c r="A99" s="94">
        <v>405</v>
      </c>
      <c r="B99" s="48"/>
      <c r="C99" s="49">
        <v>2707</v>
      </c>
      <c r="D99" s="50" t="s">
        <v>104</v>
      </c>
      <c r="E99" s="55">
        <v>1835915</v>
      </c>
      <c r="F99" s="55">
        <v>2080064</v>
      </c>
      <c r="G99" s="55">
        <v>2080064</v>
      </c>
      <c r="H99" s="55">
        <v>2080064</v>
      </c>
      <c r="I99" s="55">
        <v>2080064</v>
      </c>
      <c r="J99" s="7">
        <f t="shared" si="2"/>
        <v>1</v>
      </c>
      <c r="K99" s="53"/>
    </row>
    <row r="100" spans="1:11" ht="18.75" hidden="1" customHeight="1">
      <c r="A100" s="94">
        <v>410</v>
      </c>
      <c r="B100" s="67"/>
      <c r="C100" s="49">
        <v>2708</v>
      </c>
      <c r="D100" s="50" t="s">
        <v>105</v>
      </c>
      <c r="E100" s="77"/>
      <c r="F100" s="77"/>
      <c r="G100" s="77"/>
      <c r="H100" s="77"/>
      <c r="I100" s="77"/>
      <c r="J100" s="7" t="str">
        <f t="shared" si="2"/>
        <v/>
      </c>
      <c r="K100" s="53"/>
    </row>
    <row r="101" spans="1:11" ht="18.75" customHeight="1">
      <c r="A101" s="94">
        <v>420</v>
      </c>
      <c r="B101" s="48"/>
      <c r="C101" s="49">
        <v>2710</v>
      </c>
      <c r="D101" s="50" t="s">
        <v>106</v>
      </c>
      <c r="E101" s="55">
        <v>57080</v>
      </c>
      <c r="F101" s="55">
        <v>60000</v>
      </c>
      <c r="G101" s="55">
        <v>85000</v>
      </c>
      <c r="H101" s="55">
        <v>90000</v>
      </c>
      <c r="I101" s="55">
        <v>95000</v>
      </c>
      <c r="J101" s="7">
        <f t="shared" si="2"/>
        <v>1</v>
      </c>
      <c r="K101" s="53"/>
    </row>
    <row r="102" spans="1:11" ht="18.75" customHeight="1">
      <c r="A102" s="94">
        <v>425</v>
      </c>
      <c r="B102" s="48"/>
      <c r="C102" s="49">
        <v>2711</v>
      </c>
      <c r="D102" s="50" t="s">
        <v>107</v>
      </c>
      <c r="E102" s="55">
        <v>127228</v>
      </c>
      <c r="F102" s="55">
        <v>140000</v>
      </c>
      <c r="G102" s="55">
        <v>140000</v>
      </c>
      <c r="H102" s="55">
        <v>140000</v>
      </c>
      <c r="I102" s="55">
        <v>140000</v>
      </c>
      <c r="J102" s="7">
        <f t="shared" si="2"/>
        <v>1</v>
      </c>
      <c r="K102" s="53"/>
    </row>
    <row r="103" spans="1:11" ht="18.75" customHeight="1">
      <c r="A103" s="94">
        <v>430</v>
      </c>
      <c r="B103" s="48"/>
      <c r="C103" s="49">
        <v>2715</v>
      </c>
      <c r="D103" s="50" t="s">
        <v>108</v>
      </c>
      <c r="E103" s="55">
        <v>5400</v>
      </c>
      <c r="F103" s="55">
        <v>23000</v>
      </c>
      <c r="G103" s="55">
        <v>20000</v>
      </c>
      <c r="H103" s="55">
        <v>20000</v>
      </c>
      <c r="I103" s="55">
        <v>20000</v>
      </c>
      <c r="J103" s="7">
        <f t="shared" si="2"/>
        <v>1</v>
      </c>
      <c r="K103" s="53"/>
    </row>
    <row r="104" spans="1:11" ht="18.75" customHeight="1">
      <c r="A104" s="95">
        <v>436</v>
      </c>
      <c r="B104" s="48"/>
      <c r="C104" s="49">
        <v>2717</v>
      </c>
      <c r="D104" s="96" t="s">
        <v>109</v>
      </c>
      <c r="E104" s="55">
        <v>1383</v>
      </c>
      <c r="F104" s="55">
        <v>2000</v>
      </c>
      <c r="G104" s="55">
        <v>2000</v>
      </c>
      <c r="H104" s="55">
        <v>2000</v>
      </c>
      <c r="I104" s="55">
        <v>2000</v>
      </c>
      <c r="J104" s="7">
        <f t="shared" si="2"/>
        <v>1</v>
      </c>
      <c r="K104" s="53"/>
    </row>
    <row r="105" spans="1:11" ht="18.75" customHeight="1">
      <c r="A105" s="94">
        <v>440</v>
      </c>
      <c r="B105" s="48"/>
      <c r="C105" s="49">
        <v>2729</v>
      </c>
      <c r="D105" s="79" t="s">
        <v>110</v>
      </c>
      <c r="E105" s="55">
        <v>35689</v>
      </c>
      <c r="F105" s="55">
        <v>40000</v>
      </c>
      <c r="G105" s="55">
        <v>45000</v>
      </c>
      <c r="H105" s="55">
        <v>45000</v>
      </c>
      <c r="I105" s="55">
        <v>50000</v>
      </c>
      <c r="J105" s="7">
        <f t="shared" si="2"/>
        <v>1</v>
      </c>
      <c r="K105" s="53"/>
    </row>
    <row r="106" spans="1:11" s="62" customFormat="1" ht="18.75" customHeight="1">
      <c r="A106" s="93">
        <v>445</v>
      </c>
      <c r="B106" s="63">
        <v>2800</v>
      </c>
      <c r="C106" s="73" t="s">
        <v>111</v>
      </c>
      <c r="D106" s="73"/>
      <c r="E106" s="74">
        <f>+E107+E108+E109</f>
        <v>134791</v>
      </c>
      <c r="F106" s="75">
        <f>+F107+F108+F109</f>
        <v>185000</v>
      </c>
      <c r="G106" s="75">
        <f>+G107+G108+G109</f>
        <v>200000</v>
      </c>
      <c r="H106" s="74">
        <f>+H107+H108+H109</f>
        <v>210000</v>
      </c>
      <c r="I106" s="75">
        <f>+I107+I108+I109</f>
        <v>210000</v>
      </c>
      <c r="J106" s="7">
        <f t="shared" si="2"/>
        <v>1</v>
      </c>
      <c r="K106" s="53"/>
    </row>
    <row r="107" spans="1:11" ht="32.25" hidden="1" customHeight="1">
      <c r="A107" s="94">
        <v>450</v>
      </c>
      <c r="B107" s="48"/>
      <c r="C107" s="49">
        <v>2801</v>
      </c>
      <c r="D107" s="79" t="s">
        <v>112</v>
      </c>
      <c r="E107" s="77"/>
      <c r="F107" s="77"/>
      <c r="G107" s="77"/>
      <c r="H107" s="77"/>
      <c r="I107" s="77"/>
      <c r="J107" s="7" t="str">
        <f t="shared" si="2"/>
        <v/>
      </c>
      <c r="K107" s="53"/>
    </row>
    <row r="108" spans="1:11" ht="18.75" customHeight="1">
      <c r="A108" s="94">
        <v>455</v>
      </c>
      <c r="B108" s="48"/>
      <c r="C108" s="49">
        <v>2802</v>
      </c>
      <c r="D108" s="80" t="s">
        <v>113</v>
      </c>
      <c r="E108" s="55">
        <v>34202</v>
      </c>
      <c r="F108" s="55">
        <v>35000</v>
      </c>
      <c r="G108" s="55">
        <v>40000</v>
      </c>
      <c r="H108" s="55">
        <v>45000</v>
      </c>
      <c r="I108" s="55">
        <v>40000</v>
      </c>
      <c r="J108" s="7">
        <f t="shared" si="2"/>
        <v>1</v>
      </c>
      <c r="K108" s="53"/>
    </row>
    <row r="109" spans="1:11" ht="18.75" customHeight="1">
      <c r="A109" s="94">
        <v>455</v>
      </c>
      <c r="B109" s="48"/>
      <c r="C109" s="49">
        <v>2809</v>
      </c>
      <c r="D109" s="80" t="s">
        <v>114</v>
      </c>
      <c r="E109" s="55">
        <v>100589</v>
      </c>
      <c r="F109" s="55">
        <v>150000</v>
      </c>
      <c r="G109" s="55">
        <v>160000</v>
      </c>
      <c r="H109" s="55">
        <v>165000</v>
      </c>
      <c r="I109" s="55">
        <v>170000</v>
      </c>
      <c r="J109" s="7">
        <f t="shared" si="2"/>
        <v>1</v>
      </c>
      <c r="K109" s="53"/>
    </row>
    <row r="110" spans="1:11" s="62" customFormat="1" ht="18.75" customHeight="1">
      <c r="A110" s="93">
        <v>470</v>
      </c>
      <c r="B110" s="63">
        <v>3600</v>
      </c>
      <c r="C110" s="73" t="s">
        <v>115</v>
      </c>
      <c r="D110" s="73"/>
      <c r="E110" s="74">
        <f>SUM(E111:E118)</f>
        <v>12906</v>
      </c>
      <c r="F110" s="75">
        <f>SUM(F111:F118)</f>
        <v>15000</v>
      </c>
      <c r="G110" s="75">
        <f>SUM(G111:G118)</f>
        <v>17000</v>
      </c>
      <c r="H110" s="74">
        <f>SUM(H111:H118)</f>
        <v>18000</v>
      </c>
      <c r="I110" s="75">
        <f>SUM(I111:I118)</f>
        <v>20000</v>
      </c>
      <c r="J110" s="7">
        <f t="shared" si="2"/>
        <v>1</v>
      </c>
      <c r="K110" s="53"/>
    </row>
    <row r="111" spans="1:11" ht="18.75" hidden="1" customHeight="1">
      <c r="A111" s="94">
        <v>475</v>
      </c>
      <c r="B111" s="48"/>
      <c r="C111" s="49">
        <v>3601</v>
      </c>
      <c r="D111" s="79" t="s">
        <v>116</v>
      </c>
      <c r="E111" s="77"/>
      <c r="F111" s="77"/>
      <c r="G111" s="77"/>
      <c r="H111" s="77"/>
      <c r="I111" s="77"/>
      <c r="J111" s="7" t="str">
        <f t="shared" si="2"/>
        <v/>
      </c>
      <c r="K111" s="53"/>
    </row>
    <row r="112" spans="1:11" ht="18.75" hidden="1" customHeight="1">
      <c r="A112" s="94"/>
      <c r="B112" s="48"/>
      <c r="C112" s="49">
        <v>3605</v>
      </c>
      <c r="D112" s="50" t="s">
        <v>117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7" t="str">
        <f t="shared" si="2"/>
        <v/>
      </c>
      <c r="K112" s="53"/>
    </row>
    <row r="113" spans="1:11" ht="18.75" hidden="1" customHeight="1">
      <c r="A113" s="94"/>
      <c r="B113" s="48"/>
      <c r="C113" s="49">
        <v>3608</v>
      </c>
      <c r="D113" s="50" t="s">
        <v>118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7" t="str">
        <f t="shared" si="2"/>
        <v/>
      </c>
      <c r="K113" s="53"/>
    </row>
    <row r="114" spans="1:11" ht="18.75" hidden="1" customHeight="1">
      <c r="A114" s="94"/>
      <c r="B114" s="48"/>
      <c r="C114" s="49">
        <v>3610</v>
      </c>
      <c r="D114" s="50" t="s">
        <v>119</v>
      </c>
      <c r="E114" s="77"/>
      <c r="F114" s="77"/>
      <c r="G114" s="77"/>
      <c r="H114" s="77"/>
      <c r="I114" s="77"/>
      <c r="J114" s="7" t="str">
        <f t="shared" si="2"/>
        <v/>
      </c>
      <c r="K114" s="53"/>
    </row>
    <row r="115" spans="1:11" ht="18.75" hidden="1" customHeight="1">
      <c r="A115" s="94">
        <v>480</v>
      </c>
      <c r="B115" s="48"/>
      <c r="C115" s="49">
        <v>3611</v>
      </c>
      <c r="D115" s="50" t="s">
        <v>120</v>
      </c>
      <c r="E115" s="77"/>
      <c r="F115" s="77"/>
      <c r="G115" s="77"/>
      <c r="H115" s="77"/>
      <c r="I115" s="77"/>
      <c r="J115" s="7" t="str">
        <f t="shared" si="2"/>
        <v/>
      </c>
      <c r="K115" s="53"/>
    </row>
    <row r="116" spans="1:11" ht="18.75" hidden="1" customHeight="1">
      <c r="A116" s="94">
        <v>485</v>
      </c>
      <c r="B116" s="48"/>
      <c r="C116" s="49">
        <v>3612</v>
      </c>
      <c r="D116" s="50" t="s">
        <v>121</v>
      </c>
      <c r="E116" s="77"/>
      <c r="F116" s="77"/>
      <c r="G116" s="77"/>
      <c r="H116" s="77"/>
      <c r="I116" s="77"/>
      <c r="J116" s="7" t="str">
        <f t="shared" si="2"/>
        <v/>
      </c>
      <c r="K116" s="53"/>
    </row>
    <row r="117" spans="1:11" s="1" customFormat="1" ht="18.75" hidden="1" customHeight="1">
      <c r="A117" s="94"/>
      <c r="B117" s="48"/>
      <c r="C117" s="49">
        <v>3618</v>
      </c>
      <c r="D117" s="50" t="s">
        <v>122</v>
      </c>
      <c r="E117" s="77"/>
      <c r="F117" s="77"/>
      <c r="G117" s="77"/>
      <c r="H117" s="77"/>
      <c r="I117" s="77"/>
      <c r="J117" s="7" t="str">
        <f t="shared" si="2"/>
        <v/>
      </c>
      <c r="K117" s="53"/>
    </row>
    <row r="118" spans="1:11" ht="18.75" customHeight="1">
      <c r="A118" s="94">
        <v>490</v>
      </c>
      <c r="B118" s="48"/>
      <c r="C118" s="58">
        <v>3619</v>
      </c>
      <c r="D118" s="79" t="s">
        <v>123</v>
      </c>
      <c r="E118" s="55">
        <v>12906</v>
      </c>
      <c r="F118" s="55">
        <v>15000</v>
      </c>
      <c r="G118" s="55">
        <v>17000</v>
      </c>
      <c r="H118" s="55">
        <v>18000</v>
      </c>
      <c r="I118" s="55">
        <v>20000</v>
      </c>
      <c r="J118" s="7">
        <f t="shared" ref="J118:J149" si="3">(IF(OR($E118&lt;&gt;0,$F118&lt;&gt;0,$G118&lt;&gt;0,$H118&lt;&gt;0,$I118&lt;&gt;0),$J$2,""))</f>
        <v>1</v>
      </c>
      <c r="K118" s="53"/>
    </row>
    <row r="119" spans="1:11" s="62" customFormat="1" ht="18.75" customHeight="1">
      <c r="A119" s="93">
        <v>495</v>
      </c>
      <c r="B119" s="63">
        <v>3700</v>
      </c>
      <c r="C119" s="73" t="s">
        <v>124</v>
      </c>
      <c r="D119" s="73"/>
      <c r="E119" s="74">
        <f>SUM(E120:E122)</f>
        <v>-162036</v>
      </c>
      <c r="F119" s="75">
        <f>SUM(F120:F122)</f>
        <v>-175000</v>
      </c>
      <c r="G119" s="75">
        <f>SUM(G120:G122)</f>
        <v>-168000</v>
      </c>
      <c r="H119" s="74">
        <f>SUM(H120:H122)</f>
        <v>-175000</v>
      </c>
      <c r="I119" s="75">
        <f>SUM(I120:I122)</f>
        <v>-183000</v>
      </c>
      <c r="J119" s="7">
        <f t="shared" si="3"/>
        <v>1</v>
      </c>
      <c r="K119" s="53"/>
    </row>
    <row r="120" spans="1:11" ht="18.75" customHeight="1">
      <c r="A120" s="94">
        <v>500</v>
      </c>
      <c r="B120" s="48"/>
      <c r="C120" s="49">
        <v>3701</v>
      </c>
      <c r="D120" s="50" t="s">
        <v>125</v>
      </c>
      <c r="E120" s="55">
        <v>-141869</v>
      </c>
      <c r="F120" s="55">
        <v>-150000</v>
      </c>
      <c r="G120" s="55">
        <v>-150000</v>
      </c>
      <c r="H120" s="55">
        <v>-155000</v>
      </c>
      <c r="I120" s="55">
        <v>-160000</v>
      </c>
      <c r="J120" s="7">
        <f t="shared" si="3"/>
        <v>1</v>
      </c>
      <c r="K120" s="53"/>
    </row>
    <row r="121" spans="1:11" ht="18.75" customHeight="1">
      <c r="A121" s="94">
        <v>505</v>
      </c>
      <c r="B121" s="48"/>
      <c r="C121" s="49">
        <v>3702</v>
      </c>
      <c r="D121" s="50" t="s">
        <v>126</v>
      </c>
      <c r="E121" s="55">
        <v>-20167</v>
      </c>
      <c r="F121" s="55">
        <v>-25000</v>
      </c>
      <c r="G121" s="55">
        <v>-18000</v>
      </c>
      <c r="H121" s="55">
        <v>-20000</v>
      </c>
      <c r="I121" s="55">
        <v>-23000</v>
      </c>
      <c r="J121" s="7">
        <f t="shared" si="3"/>
        <v>1</v>
      </c>
      <c r="K121" s="53"/>
    </row>
    <row r="122" spans="1:11" ht="18.75" hidden="1" customHeight="1">
      <c r="A122" s="94">
        <v>510</v>
      </c>
      <c r="B122" s="48"/>
      <c r="C122" s="49">
        <v>3709</v>
      </c>
      <c r="D122" s="76" t="s">
        <v>127</v>
      </c>
      <c r="E122" s="77"/>
      <c r="F122" s="77"/>
      <c r="G122" s="77"/>
      <c r="H122" s="77"/>
      <c r="I122" s="77"/>
      <c r="J122" s="7" t="str">
        <f t="shared" si="3"/>
        <v/>
      </c>
      <c r="K122" s="53"/>
    </row>
    <row r="123" spans="1:11" s="98" customFormat="1" ht="18.75" customHeight="1">
      <c r="A123" s="97">
        <v>515</v>
      </c>
      <c r="B123" s="63">
        <v>4000</v>
      </c>
      <c r="C123" s="73" t="s">
        <v>128</v>
      </c>
      <c r="D123" s="73"/>
      <c r="E123" s="74">
        <f>SUM(E124:E134)</f>
        <v>389998</v>
      </c>
      <c r="F123" s="75">
        <f>SUM(F124:F134)</f>
        <v>351000</v>
      </c>
      <c r="G123" s="75">
        <f>SUM(G124:G134)</f>
        <v>351000</v>
      </c>
      <c r="H123" s="74">
        <f>SUM(H124:H134)</f>
        <v>371000</v>
      </c>
      <c r="I123" s="75">
        <f>SUM(I124:I134)</f>
        <v>401000</v>
      </c>
      <c r="J123" s="7">
        <f t="shared" si="3"/>
        <v>1</v>
      </c>
      <c r="K123" s="53"/>
    </row>
    <row r="124" spans="1:11" s="100" customFormat="1" ht="18.75" hidden="1" customHeight="1">
      <c r="A124" s="86">
        <v>516</v>
      </c>
      <c r="B124" s="48"/>
      <c r="C124" s="49">
        <v>4021</v>
      </c>
      <c r="D124" s="99" t="s">
        <v>129</v>
      </c>
      <c r="E124" s="77"/>
      <c r="F124" s="77"/>
      <c r="G124" s="77"/>
      <c r="H124" s="77"/>
      <c r="I124" s="77"/>
      <c r="J124" s="7" t="str">
        <f t="shared" si="3"/>
        <v/>
      </c>
      <c r="K124" s="53"/>
    </row>
    <row r="125" spans="1:11" s="100" customFormat="1" ht="18.75" hidden="1" customHeight="1">
      <c r="A125" s="86">
        <v>517</v>
      </c>
      <c r="B125" s="48"/>
      <c r="C125" s="49">
        <v>4022</v>
      </c>
      <c r="D125" s="99" t="s">
        <v>130</v>
      </c>
      <c r="E125" s="77"/>
      <c r="F125" s="77"/>
      <c r="G125" s="77"/>
      <c r="H125" s="77"/>
      <c r="I125" s="77"/>
      <c r="J125" s="7" t="str">
        <f t="shared" si="3"/>
        <v/>
      </c>
      <c r="K125" s="53"/>
    </row>
    <row r="126" spans="1:11" s="100" customFormat="1" ht="18.75" hidden="1" customHeight="1">
      <c r="A126" s="86">
        <v>518</v>
      </c>
      <c r="B126" s="48"/>
      <c r="C126" s="49">
        <v>4023</v>
      </c>
      <c r="D126" s="99" t="s">
        <v>131</v>
      </c>
      <c r="E126" s="77"/>
      <c r="F126" s="77"/>
      <c r="G126" s="77"/>
      <c r="H126" s="77"/>
      <c r="I126" s="77"/>
      <c r="J126" s="7" t="str">
        <f t="shared" si="3"/>
        <v/>
      </c>
      <c r="K126" s="53"/>
    </row>
    <row r="127" spans="1:11" s="100" customFormat="1" ht="15.75" hidden="1" customHeight="1">
      <c r="A127" s="86">
        <v>519</v>
      </c>
      <c r="B127" s="48"/>
      <c r="C127" s="49">
        <v>4024</v>
      </c>
      <c r="D127" s="99" t="s">
        <v>132</v>
      </c>
      <c r="E127" s="77"/>
      <c r="F127" s="77"/>
      <c r="G127" s="77"/>
      <c r="H127" s="77"/>
      <c r="I127" s="77"/>
      <c r="J127" s="7" t="str">
        <f t="shared" si="3"/>
        <v/>
      </c>
      <c r="K127" s="53"/>
    </row>
    <row r="128" spans="1:11" s="100" customFormat="1" ht="15.75" hidden="1" customHeight="1">
      <c r="A128" s="86">
        <v>520</v>
      </c>
      <c r="B128" s="48"/>
      <c r="C128" s="49">
        <v>4025</v>
      </c>
      <c r="D128" s="99" t="s">
        <v>133</v>
      </c>
      <c r="E128" s="77"/>
      <c r="F128" s="77"/>
      <c r="G128" s="77"/>
      <c r="H128" s="77"/>
      <c r="I128" s="77"/>
      <c r="J128" s="7" t="str">
        <f t="shared" si="3"/>
        <v/>
      </c>
      <c r="K128" s="53"/>
    </row>
    <row r="129" spans="1:41" s="100" customFormat="1" ht="15.75" hidden="1" customHeight="1">
      <c r="A129" s="86">
        <v>521</v>
      </c>
      <c r="B129" s="48"/>
      <c r="C129" s="49">
        <v>4026</v>
      </c>
      <c r="D129" s="99" t="s">
        <v>134</v>
      </c>
      <c r="E129" s="77"/>
      <c r="F129" s="77"/>
      <c r="G129" s="77"/>
      <c r="H129" s="77"/>
      <c r="I129" s="77"/>
      <c r="J129" s="7" t="str">
        <f t="shared" si="3"/>
        <v/>
      </c>
      <c r="K129" s="53"/>
    </row>
    <row r="130" spans="1:41" s="100" customFormat="1" ht="15.75" hidden="1" customHeight="1">
      <c r="A130" s="86">
        <v>522</v>
      </c>
      <c r="B130" s="48"/>
      <c r="C130" s="49">
        <v>4029</v>
      </c>
      <c r="D130" s="99" t="s">
        <v>135</v>
      </c>
      <c r="E130" s="77"/>
      <c r="F130" s="77"/>
      <c r="G130" s="77"/>
      <c r="H130" s="77"/>
      <c r="I130" s="77"/>
      <c r="J130" s="7" t="str">
        <f t="shared" si="3"/>
        <v/>
      </c>
      <c r="K130" s="53"/>
    </row>
    <row r="131" spans="1:41" s="100" customFormat="1" ht="15.75" customHeight="1">
      <c r="A131" s="86">
        <v>523</v>
      </c>
      <c r="B131" s="48"/>
      <c r="C131" s="49">
        <v>4030</v>
      </c>
      <c r="D131" s="99" t="s">
        <v>136</v>
      </c>
      <c r="E131" s="55">
        <v>1054</v>
      </c>
      <c r="F131" s="55">
        <v>1000</v>
      </c>
      <c r="G131" s="55">
        <v>1000</v>
      </c>
      <c r="H131" s="55">
        <v>1000</v>
      </c>
      <c r="I131" s="55">
        <v>1000</v>
      </c>
      <c r="J131" s="7">
        <f t="shared" si="3"/>
        <v>1</v>
      </c>
      <c r="K131" s="53"/>
      <c r="L131" s="101"/>
      <c r="M131" s="102"/>
      <c r="N131" s="102"/>
      <c r="O131" s="101"/>
      <c r="P131" s="102"/>
      <c r="Q131" s="102"/>
      <c r="R131" s="101"/>
      <c r="S131" s="102"/>
      <c r="T131" s="102"/>
      <c r="U131" s="101"/>
      <c r="V131" s="102"/>
      <c r="W131" s="102"/>
      <c r="X131" s="103"/>
      <c r="Y131" s="102"/>
      <c r="Z131" s="102"/>
      <c r="AA131" s="101"/>
      <c r="AB131" s="102"/>
      <c r="AC131" s="102"/>
      <c r="AD131" s="101"/>
      <c r="AE131" s="102"/>
      <c r="AF131" s="101"/>
      <c r="AG131" s="103"/>
      <c r="AH131" s="101"/>
      <c r="AI131" s="101"/>
      <c r="AJ131" s="102"/>
      <c r="AK131" s="102"/>
      <c r="AL131" s="101"/>
      <c r="AM131" s="102"/>
      <c r="AO131" s="102"/>
    </row>
    <row r="132" spans="1:41" s="100" customFormat="1" ht="15.75" hidden="1" customHeight="1">
      <c r="A132" s="86">
        <v>523</v>
      </c>
      <c r="B132" s="48"/>
      <c r="C132" s="49">
        <v>4039</v>
      </c>
      <c r="D132" s="99" t="s">
        <v>137</v>
      </c>
      <c r="E132" s="77"/>
      <c r="F132" s="77"/>
      <c r="G132" s="77"/>
      <c r="H132" s="77"/>
      <c r="I132" s="77"/>
      <c r="J132" s="7" t="str">
        <f t="shared" si="3"/>
        <v/>
      </c>
      <c r="K132" s="53"/>
      <c r="L132" s="101"/>
      <c r="M132" s="102"/>
      <c r="N132" s="102"/>
      <c r="O132" s="101"/>
      <c r="P132" s="102"/>
      <c r="Q132" s="102"/>
      <c r="R132" s="101"/>
      <c r="S132" s="102"/>
      <c r="T132" s="102"/>
      <c r="U132" s="101"/>
      <c r="V132" s="102"/>
      <c r="W132" s="102"/>
      <c r="X132" s="103"/>
      <c r="Y132" s="102"/>
      <c r="Z132" s="102"/>
      <c r="AA132" s="101"/>
      <c r="AB132" s="102"/>
      <c r="AC132" s="102"/>
      <c r="AD132" s="101"/>
      <c r="AE132" s="102"/>
      <c r="AF132" s="101"/>
      <c r="AG132" s="103"/>
      <c r="AH132" s="101"/>
      <c r="AI132" s="101"/>
      <c r="AJ132" s="102"/>
      <c r="AK132" s="102"/>
      <c r="AL132" s="101"/>
      <c r="AM132" s="102"/>
      <c r="AO132" s="102"/>
    </row>
    <row r="133" spans="1:41" s="100" customFormat="1" ht="15.75" customHeight="1">
      <c r="A133" s="86">
        <v>524</v>
      </c>
      <c r="B133" s="48"/>
      <c r="C133" s="49">
        <v>4040</v>
      </c>
      <c r="D133" s="99" t="s">
        <v>138</v>
      </c>
      <c r="E133" s="55">
        <v>388944</v>
      </c>
      <c r="F133" s="55">
        <v>350000</v>
      </c>
      <c r="G133" s="55">
        <v>350000</v>
      </c>
      <c r="H133" s="55">
        <v>370000</v>
      </c>
      <c r="I133" s="55">
        <v>400000</v>
      </c>
      <c r="J133" s="7">
        <f t="shared" si="3"/>
        <v>1</v>
      </c>
      <c r="K133" s="53"/>
      <c r="L133" s="101"/>
      <c r="M133" s="102"/>
      <c r="N133" s="102"/>
      <c r="O133" s="101"/>
      <c r="P133" s="102"/>
      <c r="Q133" s="102"/>
      <c r="R133" s="101"/>
      <c r="S133" s="102"/>
      <c r="T133" s="102"/>
      <c r="U133" s="101"/>
      <c r="V133" s="102"/>
      <c r="W133" s="102"/>
      <c r="X133" s="103"/>
      <c r="Y133" s="102"/>
      <c r="Z133" s="102"/>
      <c r="AA133" s="101"/>
      <c r="AB133" s="102"/>
      <c r="AC133" s="102"/>
      <c r="AD133" s="101"/>
      <c r="AE133" s="102"/>
      <c r="AF133" s="101"/>
      <c r="AG133" s="103"/>
      <c r="AH133" s="101"/>
      <c r="AI133" s="101"/>
      <c r="AJ133" s="102"/>
      <c r="AK133" s="102"/>
      <c r="AL133" s="101"/>
      <c r="AM133" s="102"/>
      <c r="AO133" s="102"/>
    </row>
    <row r="134" spans="1:41" s="100" customFormat="1" ht="15.75" hidden="1" customHeight="1">
      <c r="A134" s="86">
        <v>526</v>
      </c>
      <c r="B134" s="48"/>
      <c r="C134" s="58">
        <v>4072</v>
      </c>
      <c r="D134" s="99" t="s">
        <v>139</v>
      </c>
      <c r="E134" s="77"/>
      <c r="F134" s="77"/>
      <c r="G134" s="77"/>
      <c r="H134" s="77"/>
      <c r="I134" s="77"/>
      <c r="J134" s="7" t="str">
        <f t="shared" si="3"/>
        <v/>
      </c>
      <c r="K134" s="53"/>
      <c r="L134" s="101"/>
      <c r="M134" s="102"/>
      <c r="N134" s="102"/>
      <c r="O134" s="101"/>
      <c r="P134" s="102"/>
      <c r="Q134" s="102"/>
      <c r="R134" s="101"/>
      <c r="S134" s="102"/>
      <c r="T134" s="102"/>
      <c r="U134" s="101"/>
      <c r="V134" s="102"/>
      <c r="W134" s="102"/>
      <c r="X134" s="103"/>
      <c r="Y134" s="102"/>
      <c r="Z134" s="102"/>
      <c r="AA134" s="101"/>
      <c r="AB134" s="102"/>
      <c r="AC134" s="102"/>
      <c r="AD134" s="101"/>
      <c r="AE134" s="102"/>
      <c r="AF134" s="101"/>
      <c r="AG134" s="103"/>
      <c r="AH134" s="101"/>
      <c r="AI134" s="101"/>
      <c r="AJ134" s="102"/>
      <c r="AK134" s="102"/>
      <c r="AL134" s="101"/>
      <c r="AM134" s="102"/>
      <c r="AO134" s="102"/>
    </row>
    <row r="135" spans="1:41" s="62" customFormat="1" ht="18.75" customHeight="1">
      <c r="A135" s="93">
        <v>540</v>
      </c>
      <c r="B135" s="63">
        <v>4100</v>
      </c>
      <c r="C135" s="73" t="s">
        <v>140</v>
      </c>
      <c r="D135" s="73"/>
      <c r="E135" s="84">
        <v>134389</v>
      </c>
      <c r="F135" s="84">
        <v>116400</v>
      </c>
      <c r="G135" s="84">
        <v>60000</v>
      </c>
      <c r="H135" s="84">
        <v>60000</v>
      </c>
      <c r="I135" s="84">
        <v>60000</v>
      </c>
      <c r="J135" s="7">
        <f t="shared" si="3"/>
        <v>1</v>
      </c>
      <c r="K135" s="53"/>
    </row>
    <row r="136" spans="1:41" s="62" customFormat="1" ht="18.75" hidden="1" customHeight="1">
      <c r="A136" s="93">
        <v>550</v>
      </c>
      <c r="B136" s="63">
        <v>4200</v>
      </c>
      <c r="C136" s="73" t="s">
        <v>141</v>
      </c>
      <c r="D136" s="73"/>
      <c r="E136" s="82">
        <v>0</v>
      </c>
      <c r="F136" s="82">
        <v>0</v>
      </c>
      <c r="G136" s="82">
        <v>0</v>
      </c>
      <c r="H136" s="82">
        <v>0</v>
      </c>
      <c r="I136" s="82">
        <v>0</v>
      </c>
      <c r="J136" s="7" t="str">
        <f t="shared" si="3"/>
        <v/>
      </c>
      <c r="K136" s="53"/>
    </row>
    <row r="137" spans="1:41" s="62" customFormat="1" ht="18.75" hidden="1" customHeight="1">
      <c r="A137" s="93">
        <v>560</v>
      </c>
      <c r="B137" s="63">
        <v>4500</v>
      </c>
      <c r="C137" s="73" t="s">
        <v>142</v>
      </c>
      <c r="D137" s="73"/>
      <c r="E137" s="66">
        <f>SUM(E138:E139)</f>
        <v>0</v>
      </c>
      <c r="F137" s="65">
        <f>SUM(F138:F139)</f>
        <v>0</v>
      </c>
      <c r="G137" s="65">
        <f>SUM(G138:G139)</f>
        <v>0</v>
      </c>
      <c r="H137" s="66">
        <f>SUM(H138:H139)</f>
        <v>0</v>
      </c>
      <c r="I137" s="65">
        <f>SUM(I138:I139)</f>
        <v>0</v>
      </c>
      <c r="J137" s="7" t="str">
        <f t="shared" si="3"/>
        <v/>
      </c>
      <c r="K137" s="53"/>
    </row>
    <row r="138" spans="1:41" ht="18.75" hidden="1" customHeight="1">
      <c r="A138" s="94">
        <v>565</v>
      </c>
      <c r="B138" s="48"/>
      <c r="C138" s="49">
        <v>4501</v>
      </c>
      <c r="D138" s="104" t="s">
        <v>143</v>
      </c>
      <c r="E138" s="77"/>
      <c r="F138" s="77"/>
      <c r="G138" s="77"/>
      <c r="H138" s="77"/>
      <c r="I138" s="77"/>
      <c r="J138" s="7" t="str">
        <f t="shared" si="3"/>
        <v/>
      </c>
      <c r="K138" s="53"/>
    </row>
    <row r="139" spans="1:41" ht="18.75" hidden="1" customHeight="1">
      <c r="A139" s="94">
        <v>570</v>
      </c>
      <c r="B139" s="48"/>
      <c r="C139" s="58">
        <v>4503</v>
      </c>
      <c r="D139" s="105" t="s">
        <v>144</v>
      </c>
      <c r="E139" s="77"/>
      <c r="F139" s="77"/>
      <c r="G139" s="77"/>
      <c r="H139" s="77"/>
      <c r="I139" s="77"/>
      <c r="J139" s="7" t="str">
        <f t="shared" si="3"/>
        <v/>
      </c>
      <c r="K139" s="53"/>
    </row>
    <row r="140" spans="1:41" s="62" customFormat="1" ht="18.75" hidden="1" customHeight="1">
      <c r="A140" s="93">
        <v>575</v>
      </c>
      <c r="B140" s="63">
        <v>4600</v>
      </c>
      <c r="C140" s="73" t="s">
        <v>145</v>
      </c>
      <c r="D140" s="73"/>
      <c r="E140" s="66">
        <f>SUM(E141:E148)</f>
        <v>0</v>
      </c>
      <c r="F140" s="65">
        <f>SUM(F141:F148)</f>
        <v>0</v>
      </c>
      <c r="G140" s="65">
        <f>SUM(G141:G148)</f>
        <v>0</v>
      </c>
      <c r="H140" s="66">
        <f>SUM(H141:H148)</f>
        <v>0</v>
      </c>
      <c r="I140" s="65">
        <f>SUM(I141:I148)</f>
        <v>0</v>
      </c>
      <c r="J140" s="7" t="str">
        <f t="shared" si="3"/>
        <v/>
      </c>
      <c r="K140" s="53"/>
    </row>
    <row r="141" spans="1:41" ht="18.75" hidden="1" customHeight="1">
      <c r="A141" s="94">
        <v>580</v>
      </c>
      <c r="B141" s="48"/>
      <c r="C141" s="49">
        <v>4610</v>
      </c>
      <c r="D141" s="96" t="s">
        <v>146</v>
      </c>
      <c r="E141" s="77"/>
      <c r="F141" s="77"/>
      <c r="G141" s="77"/>
      <c r="H141" s="77"/>
      <c r="I141" s="77"/>
      <c r="J141" s="7" t="str">
        <f t="shared" si="3"/>
        <v/>
      </c>
      <c r="K141" s="53"/>
    </row>
    <row r="142" spans="1:41" ht="18.75" hidden="1" customHeight="1">
      <c r="A142" s="94">
        <v>585</v>
      </c>
      <c r="B142" s="48"/>
      <c r="C142" s="49">
        <v>4620</v>
      </c>
      <c r="D142" s="96" t="s">
        <v>147</v>
      </c>
      <c r="E142" s="77"/>
      <c r="F142" s="77"/>
      <c r="G142" s="77"/>
      <c r="H142" s="77"/>
      <c r="I142" s="77"/>
      <c r="J142" s="7" t="str">
        <f t="shared" si="3"/>
        <v/>
      </c>
      <c r="K142" s="53"/>
    </row>
    <row r="143" spans="1:41" ht="18.75" hidden="1" customHeight="1">
      <c r="A143" s="94">
        <v>590</v>
      </c>
      <c r="B143" s="48"/>
      <c r="C143" s="49">
        <v>4630</v>
      </c>
      <c r="D143" s="96" t="s">
        <v>148</v>
      </c>
      <c r="E143" s="77"/>
      <c r="F143" s="77"/>
      <c r="G143" s="77"/>
      <c r="H143" s="77"/>
      <c r="I143" s="77"/>
      <c r="J143" s="7" t="str">
        <f t="shared" si="3"/>
        <v/>
      </c>
      <c r="K143" s="53"/>
    </row>
    <row r="144" spans="1:41" ht="18.75" hidden="1" customHeight="1">
      <c r="A144" s="94">
        <v>595</v>
      </c>
      <c r="B144" s="48"/>
      <c r="C144" s="49">
        <v>4640</v>
      </c>
      <c r="D144" s="96" t="s">
        <v>149</v>
      </c>
      <c r="E144" s="77"/>
      <c r="F144" s="77"/>
      <c r="G144" s="77"/>
      <c r="H144" s="77"/>
      <c r="I144" s="77"/>
      <c r="J144" s="7" t="str">
        <f t="shared" si="3"/>
        <v/>
      </c>
      <c r="K144" s="53"/>
    </row>
    <row r="145" spans="1:11" ht="18.75" hidden="1" customHeight="1">
      <c r="A145" s="94">
        <v>600</v>
      </c>
      <c r="B145" s="48"/>
      <c r="C145" s="49">
        <v>4650</v>
      </c>
      <c r="D145" s="96" t="s">
        <v>150</v>
      </c>
      <c r="E145" s="77"/>
      <c r="F145" s="77"/>
      <c r="G145" s="77"/>
      <c r="H145" s="77"/>
      <c r="I145" s="77"/>
      <c r="J145" s="7" t="str">
        <f t="shared" si="3"/>
        <v/>
      </c>
      <c r="K145" s="53"/>
    </row>
    <row r="146" spans="1:11" ht="18.75" hidden="1" customHeight="1">
      <c r="A146" s="94">
        <v>605</v>
      </c>
      <c r="B146" s="48"/>
      <c r="C146" s="49">
        <v>4660</v>
      </c>
      <c r="D146" s="96" t="s">
        <v>151</v>
      </c>
      <c r="E146" s="77"/>
      <c r="F146" s="77"/>
      <c r="G146" s="77"/>
      <c r="H146" s="77"/>
      <c r="I146" s="77"/>
      <c r="J146" s="7" t="str">
        <f t="shared" si="3"/>
        <v/>
      </c>
      <c r="K146" s="53"/>
    </row>
    <row r="147" spans="1:11" ht="18.75" hidden="1" customHeight="1">
      <c r="A147" s="94">
        <v>610</v>
      </c>
      <c r="B147" s="48"/>
      <c r="C147" s="49">
        <v>4670</v>
      </c>
      <c r="D147" s="96" t="s">
        <v>152</v>
      </c>
      <c r="E147" s="77"/>
      <c r="F147" s="77"/>
      <c r="G147" s="77"/>
      <c r="H147" s="77"/>
      <c r="I147" s="77"/>
      <c r="J147" s="7" t="str">
        <f t="shared" si="3"/>
        <v/>
      </c>
      <c r="K147" s="53"/>
    </row>
    <row r="148" spans="1:11" ht="18.75" hidden="1" customHeight="1">
      <c r="A148" s="94">
        <v>615</v>
      </c>
      <c r="B148" s="48"/>
      <c r="C148" s="58">
        <v>4680</v>
      </c>
      <c r="D148" s="106" t="s">
        <v>153</v>
      </c>
      <c r="E148" s="77"/>
      <c r="F148" s="77"/>
      <c r="G148" s="77"/>
      <c r="H148" s="77"/>
      <c r="I148" s="77"/>
      <c r="J148" s="7" t="str">
        <f t="shared" si="3"/>
        <v/>
      </c>
      <c r="K148" s="53"/>
    </row>
    <row r="149" spans="1:11" s="62" customFormat="1" ht="18.75" hidden="1" customHeight="1">
      <c r="A149" s="93">
        <v>575</v>
      </c>
      <c r="B149" s="63">
        <v>4700</v>
      </c>
      <c r="C149" s="73" t="s">
        <v>154</v>
      </c>
      <c r="D149" s="73"/>
      <c r="E149" s="66">
        <f>SUM(E150:E157)</f>
        <v>0</v>
      </c>
      <c r="F149" s="65">
        <f>SUM(F150:F157)</f>
        <v>0</v>
      </c>
      <c r="G149" s="65">
        <f>SUM(G150:G157)</f>
        <v>0</v>
      </c>
      <c r="H149" s="66">
        <f>SUM(H150:H157)</f>
        <v>0</v>
      </c>
      <c r="I149" s="65">
        <f>SUM(I150:I157)</f>
        <v>0</v>
      </c>
      <c r="J149" s="7" t="str">
        <f t="shared" si="3"/>
        <v/>
      </c>
      <c r="K149" s="53"/>
    </row>
    <row r="150" spans="1:11" hidden="1">
      <c r="A150" s="94">
        <v>580</v>
      </c>
      <c r="B150" s="48"/>
      <c r="C150" s="49">
        <v>4743</v>
      </c>
      <c r="D150" s="96" t="s">
        <v>155</v>
      </c>
      <c r="E150" s="77"/>
      <c r="F150" s="77"/>
      <c r="G150" s="77"/>
      <c r="H150" s="77"/>
      <c r="I150" s="77"/>
      <c r="J150" s="7" t="str">
        <f t="shared" ref="J150:J166" si="4">(IF(OR($E150&lt;&gt;0,$F150&lt;&gt;0,$G150&lt;&gt;0,$H150&lt;&gt;0,$I150&lt;&gt;0),$J$2,""))</f>
        <v/>
      </c>
      <c r="K150" s="53"/>
    </row>
    <row r="151" spans="1:11" hidden="1">
      <c r="A151" s="94">
        <v>585</v>
      </c>
      <c r="B151" s="48"/>
      <c r="C151" s="49">
        <v>4744</v>
      </c>
      <c r="D151" s="96" t="s">
        <v>156</v>
      </c>
      <c r="E151" s="77"/>
      <c r="F151" s="77"/>
      <c r="G151" s="77"/>
      <c r="H151" s="77"/>
      <c r="I151" s="77"/>
      <c r="J151" s="7" t="str">
        <f t="shared" si="4"/>
        <v/>
      </c>
      <c r="K151" s="53"/>
    </row>
    <row r="152" spans="1:11" hidden="1">
      <c r="A152" s="94">
        <v>590</v>
      </c>
      <c r="B152" s="48"/>
      <c r="C152" s="49">
        <v>4745</v>
      </c>
      <c r="D152" s="96" t="s">
        <v>157</v>
      </c>
      <c r="E152" s="77"/>
      <c r="F152" s="77"/>
      <c r="G152" s="77"/>
      <c r="H152" s="77"/>
      <c r="I152" s="77"/>
      <c r="J152" s="7" t="str">
        <f t="shared" si="4"/>
        <v/>
      </c>
      <c r="K152" s="53"/>
    </row>
    <row r="153" spans="1:11" hidden="1">
      <c r="A153" s="94">
        <v>595</v>
      </c>
      <c r="B153" s="48"/>
      <c r="C153" s="49">
        <v>4749</v>
      </c>
      <c r="D153" s="96" t="s">
        <v>158</v>
      </c>
      <c r="E153" s="77"/>
      <c r="F153" s="77"/>
      <c r="G153" s="77"/>
      <c r="H153" s="77"/>
      <c r="I153" s="77"/>
      <c r="J153" s="7" t="str">
        <f t="shared" si="4"/>
        <v/>
      </c>
      <c r="K153" s="53"/>
    </row>
    <row r="154" spans="1:11" ht="31.5" hidden="1">
      <c r="A154" s="94">
        <v>600</v>
      </c>
      <c r="B154" s="48"/>
      <c r="C154" s="49">
        <v>4751</v>
      </c>
      <c r="D154" s="96" t="s">
        <v>159</v>
      </c>
      <c r="E154" s="77"/>
      <c r="F154" s="77"/>
      <c r="G154" s="77"/>
      <c r="H154" s="77"/>
      <c r="I154" s="77"/>
      <c r="J154" s="7" t="str">
        <f t="shared" si="4"/>
        <v/>
      </c>
      <c r="K154" s="53"/>
    </row>
    <row r="155" spans="1:11" hidden="1">
      <c r="A155" s="94">
        <v>605</v>
      </c>
      <c r="B155" s="48"/>
      <c r="C155" s="49">
        <v>4752</v>
      </c>
      <c r="D155" s="96" t="s">
        <v>160</v>
      </c>
      <c r="E155" s="77"/>
      <c r="F155" s="77"/>
      <c r="G155" s="77"/>
      <c r="H155" s="77"/>
      <c r="I155" s="77"/>
      <c r="J155" s="7" t="str">
        <f t="shared" si="4"/>
        <v/>
      </c>
      <c r="K155" s="53"/>
    </row>
    <row r="156" spans="1:11" ht="31.5" hidden="1">
      <c r="A156" s="94">
        <v>610</v>
      </c>
      <c r="B156" s="48"/>
      <c r="C156" s="49">
        <v>4753</v>
      </c>
      <c r="D156" s="96" t="s">
        <v>161</v>
      </c>
      <c r="E156" s="77"/>
      <c r="F156" s="77"/>
      <c r="G156" s="77"/>
      <c r="H156" s="77"/>
      <c r="I156" s="77"/>
      <c r="J156" s="7" t="str">
        <f t="shared" si="4"/>
        <v/>
      </c>
      <c r="K156" s="53"/>
    </row>
    <row r="157" spans="1:11" ht="31.5" hidden="1">
      <c r="A157" s="94">
        <v>615</v>
      </c>
      <c r="B157" s="48"/>
      <c r="C157" s="58">
        <v>4759</v>
      </c>
      <c r="D157" s="106" t="s">
        <v>162</v>
      </c>
      <c r="E157" s="77"/>
      <c r="F157" s="77"/>
      <c r="G157" s="77"/>
      <c r="H157" s="77"/>
      <c r="I157" s="77"/>
      <c r="J157" s="7" t="str">
        <f t="shared" si="4"/>
        <v/>
      </c>
      <c r="K157" s="53"/>
    </row>
    <row r="158" spans="1:11" s="62" customFormat="1" ht="18.75" hidden="1" customHeight="1">
      <c r="A158" s="93">
        <v>575</v>
      </c>
      <c r="B158" s="63">
        <v>4800</v>
      </c>
      <c r="C158" s="73" t="s">
        <v>163</v>
      </c>
      <c r="D158" s="73"/>
      <c r="E158" s="66">
        <f>SUM(E159:E166)</f>
        <v>0</v>
      </c>
      <c r="F158" s="65">
        <f>SUM(F159:F166)</f>
        <v>0</v>
      </c>
      <c r="G158" s="65">
        <f>SUM(G159:G166)</f>
        <v>0</v>
      </c>
      <c r="H158" s="66">
        <f>SUM(H159:H166)</f>
        <v>0</v>
      </c>
      <c r="I158" s="65">
        <f>SUM(I159:I166)</f>
        <v>0</v>
      </c>
      <c r="J158" s="7" t="str">
        <f t="shared" si="4"/>
        <v/>
      </c>
      <c r="K158" s="53"/>
    </row>
    <row r="159" spans="1:11" ht="18.75" hidden="1" customHeight="1">
      <c r="A159" s="94">
        <v>580</v>
      </c>
      <c r="B159" s="48"/>
      <c r="C159" s="49">
        <v>4810</v>
      </c>
      <c r="D159" s="96" t="s">
        <v>164</v>
      </c>
      <c r="E159" s="77"/>
      <c r="F159" s="77"/>
      <c r="G159" s="77"/>
      <c r="H159" s="77"/>
      <c r="I159" s="77"/>
      <c r="J159" s="7" t="str">
        <f t="shared" si="4"/>
        <v/>
      </c>
      <c r="K159" s="53"/>
    </row>
    <row r="160" spans="1:11" ht="18.75" hidden="1" customHeight="1">
      <c r="A160" s="94">
        <v>585</v>
      </c>
      <c r="B160" s="48"/>
      <c r="C160" s="49">
        <v>4820</v>
      </c>
      <c r="D160" s="96" t="s">
        <v>165</v>
      </c>
      <c r="E160" s="77"/>
      <c r="F160" s="77"/>
      <c r="G160" s="77"/>
      <c r="H160" s="77"/>
      <c r="I160" s="77"/>
      <c r="J160" s="7" t="str">
        <f t="shared" si="4"/>
        <v/>
      </c>
      <c r="K160" s="53"/>
    </row>
    <row r="161" spans="1:11" ht="18.75" hidden="1" customHeight="1">
      <c r="A161" s="94">
        <v>590</v>
      </c>
      <c r="B161" s="48"/>
      <c r="C161" s="49">
        <v>4830</v>
      </c>
      <c r="D161" s="96" t="s">
        <v>166</v>
      </c>
      <c r="E161" s="77"/>
      <c r="F161" s="77"/>
      <c r="G161" s="77"/>
      <c r="H161" s="77"/>
      <c r="I161" s="77"/>
      <c r="J161" s="7" t="str">
        <f t="shared" si="4"/>
        <v/>
      </c>
      <c r="K161" s="53"/>
    </row>
    <row r="162" spans="1:11" ht="18.75" hidden="1" customHeight="1">
      <c r="A162" s="94">
        <v>595</v>
      </c>
      <c r="B162" s="48"/>
      <c r="C162" s="49">
        <v>4840</v>
      </c>
      <c r="D162" s="96" t="s">
        <v>167</v>
      </c>
      <c r="E162" s="77"/>
      <c r="F162" s="77"/>
      <c r="G162" s="77"/>
      <c r="H162" s="77"/>
      <c r="I162" s="77"/>
      <c r="J162" s="7" t="str">
        <f t="shared" si="4"/>
        <v/>
      </c>
      <c r="K162" s="53"/>
    </row>
    <row r="163" spans="1:11" hidden="1">
      <c r="A163" s="94">
        <v>600</v>
      </c>
      <c r="B163" s="48"/>
      <c r="C163" s="49">
        <v>4850</v>
      </c>
      <c r="D163" s="96" t="s">
        <v>168</v>
      </c>
      <c r="E163" s="77"/>
      <c r="F163" s="77"/>
      <c r="G163" s="77"/>
      <c r="H163" s="77"/>
      <c r="I163" s="77"/>
      <c r="J163" s="7" t="str">
        <f t="shared" si="4"/>
        <v/>
      </c>
      <c r="K163" s="53"/>
    </row>
    <row r="164" spans="1:11" hidden="1">
      <c r="A164" s="94">
        <v>605</v>
      </c>
      <c r="B164" s="48"/>
      <c r="C164" s="49">
        <v>4860</v>
      </c>
      <c r="D164" s="96" t="s">
        <v>169</v>
      </c>
      <c r="E164" s="77"/>
      <c r="F164" s="77"/>
      <c r="G164" s="77"/>
      <c r="H164" s="77"/>
      <c r="I164" s="77"/>
      <c r="J164" s="7" t="str">
        <f t="shared" si="4"/>
        <v/>
      </c>
      <c r="K164" s="53"/>
    </row>
    <row r="165" spans="1:11" hidden="1">
      <c r="A165" s="94">
        <v>610</v>
      </c>
      <c r="B165" s="48"/>
      <c r="C165" s="49">
        <v>4870</v>
      </c>
      <c r="D165" s="96" t="s">
        <v>170</v>
      </c>
      <c r="E165" s="77"/>
      <c r="F165" s="77"/>
      <c r="G165" s="77"/>
      <c r="H165" s="77"/>
      <c r="I165" s="77"/>
      <c r="J165" s="7" t="str">
        <f t="shared" si="4"/>
        <v/>
      </c>
      <c r="K165" s="53"/>
    </row>
    <row r="166" spans="1:11" hidden="1">
      <c r="A166" s="94">
        <v>615</v>
      </c>
      <c r="B166" s="107"/>
      <c r="C166" s="49">
        <v>4880</v>
      </c>
      <c r="D166" s="106" t="s">
        <v>171</v>
      </c>
      <c r="E166" s="77"/>
      <c r="F166" s="77"/>
      <c r="G166" s="77"/>
      <c r="H166" s="77"/>
      <c r="I166" s="77"/>
      <c r="J166" s="7" t="str">
        <f t="shared" si="4"/>
        <v/>
      </c>
      <c r="K166" s="53"/>
    </row>
    <row r="167" spans="1:11" s="1" customFormat="1" ht="20.25" customHeight="1" thickBot="1">
      <c r="A167" s="94">
        <v>620</v>
      </c>
      <c r="B167" s="108" t="s">
        <v>172</v>
      </c>
      <c r="C167" s="109" t="s">
        <v>173</v>
      </c>
      <c r="D167" s="110" t="s">
        <v>174</v>
      </c>
      <c r="E167" s="111">
        <f>SUM(E22,E28,E33,E39,E47,E52,E58,E61,E64,E65,E72,E73,E74,E90,E93,E94,E106,E110,E119,E123,E135,E136,E137,E140,E149,E158)</f>
        <v>5267525</v>
      </c>
      <c r="F167" s="111">
        <f>SUM(F22,F28,F33,F39,F47,F52,F58,F61,F64,F65,F72,F73,F74,F90,F93,F94,F106,F110,F119,F123,F135,F136,F137,F140,F149,F158)</f>
        <v>5594164</v>
      </c>
      <c r="G167" s="111">
        <f>SUM(G22,G28,G33,G39,G47,G52,G58,G61,G64,G65,G72,G73,G74,G90,G93,G94,G106,G110,G119,G123,G135,G136,G137,G140,G149,G158)</f>
        <v>5683064</v>
      </c>
      <c r="H167" s="111">
        <f>SUM(H22,H28,H33,H39,H47,H52,H58,H61,H64,H65,H72,H73,H74,H90,H93,H94,H106,H110,H119,H123,H135,H136,H137,H140,H149,H158)</f>
        <v>5728064</v>
      </c>
      <c r="I167" s="111">
        <f>SUM(I22,I28,I33,I39,I47,I52,I58,I61,I64,I65,I72,I73,I74,I90,I93,I94,I106,I110,I119,I123,I135,I136,I137,I140,I149,I158)</f>
        <v>5858064</v>
      </c>
      <c r="J167" s="7">
        <v>1</v>
      </c>
      <c r="K167" s="53"/>
    </row>
    <row r="168" spans="1:11" ht="41.25" customHeight="1" thickTop="1">
      <c r="A168" s="112">
        <v>113</v>
      </c>
      <c r="B168" s="113"/>
      <c r="C168" s="112"/>
      <c r="D168" s="114" t="s">
        <v>175</v>
      </c>
      <c r="E168" s="77"/>
      <c r="F168" s="77"/>
      <c r="G168" s="77"/>
      <c r="H168" s="77"/>
      <c r="I168" s="77"/>
      <c r="J168" s="7">
        <v>1</v>
      </c>
      <c r="K168" s="53"/>
    </row>
    <row r="169" spans="1:11" s="1" customFormat="1" ht="7.5" customHeight="1">
      <c r="B169" s="87"/>
      <c r="C169" s="115"/>
      <c r="D169" s="116"/>
      <c r="E169" s="117"/>
      <c r="F169" s="117"/>
      <c r="G169" s="117"/>
      <c r="H169" s="117"/>
      <c r="I169" s="117"/>
      <c r="J169" s="7">
        <v>1</v>
      </c>
      <c r="K169" s="12"/>
    </row>
    <row r="170" spans="1:11" s="1" customFormat="1" ht="7.5" hidden="1" customHeight="1">
      <c r="B170" s="87"/>
      <c r="C170" s="115"/>
      <c r="D170" s="116"/>
      <c r="E170" s="117"/>
      <c r="F170" s="117"/>
      <c r="G170" s="117"/>
      <c r="H170" s="117"/>
      <c r="I170" s="117"/>
      <c r="J170" s="7"/>
      <c r="K170" s="12"/>
    </row>
    <row r="171" spans="1:11" s="1" customFormat="1" ht="7.5" hidden="1" customHeight="1">
      <c r="B171" s="87"/>
      <c r="C171" s="115"/>
      <c r="D171" s="116"/>
      <c r="E171" s="117"/>
      <c r="F171" s="117"/>
      <c r="G171" s="117"/>
      <c r="H171" s="117"/>
      <c r="I171" s="117"/>
      <c r="J171" s="7"/>
      <c r="K171" s="12"/>
    </row>
    <row r="172" spans="1:11" s="1" customFormat="1">
      <c r="B172" s="12"/>
      <c r="C172" s="12"/>
      <c r="D172" s="118"/>
      <c r="E172" s="119"/>
      <c r="F172" s="119"/>
      <c r="G172" s="119"/>
      <c r="H172" s="119"/>
      <c r="I172" s="119"/>
      <c r="J172" s="7">
        <v>1</v>
      </c>
      <c r="K172" s="12"/>
    </row>
    <row r="173" spans="1:11" s="1" customFormat="1">
      <c r="B173" s="5"/>
      <c r="C173" s="5"/>
      <c r="D173" s="6"/>
      <c r="E173" s="117"/>
      <c r="F173" s="117"/>
      <c r="G173" s="117"/>
      <c r="H173" s="117"/>
      <c r="I173" s="117"/>
      <c r="J173" s="7">
        <v>1</v>
      </c>
      <c r="K173" s="120"/>
    </row>
    <row r="174" spans="1:11" s="1" customFormat="1" ht="39" customHeight="1">
      <c r="B174" s="478" t="str">
        <f>$B$7</f>
        <v>ПРОГНОЗА ЗА ПЕРИОДА 2024-2027 г. НА ПОСТЪПЛЕНИЯТА ОТ МЕСТНИ ПРИХОДИ  И НА РАЗХОДИТЕ ЗА МЕСТНИ ДЕЙНОСТИ</v>
      </c>
      <c r="C174" s="478"/>
      <c r="D174" s="478"/>
      <c r="E174" s="117"/>
      <c r="F174" s="117"/>
      <c r="G174" s="117"/>
      <c r="H174" s="117"/>
      <c r="I174" s="117"/>
      <c r="J174" s="7">
        <v>1</v>
      </c>
      <c r="K174" s="120"/>
    </row>
    <row r="175" spans="1:11" s="1" customFormat="1">
      <c r="B175" s="5"/>
      <c r="C175" s="5"/>
      <c r="D175" s="6"/>
      <c r="E175" s="16" t="s">
        <v>10</v>
      </c>
      <c r="F175" s="16" t="s">
        <v>11</v>
      </c>
      <c r="G175" s="117"/>
      <c r="H175" s="117"/>
      <c r="I175" s="117"/>
      <c r="J175" s="7">
        <v>1</v>
      </c>
      <c r="K175" s="120"/>
    </row>
    <row r="176" spans="1:11" s="1" customFormat="1" ht="27" customHeight="1">
      <c r="B176" s="479" t="str">
        <f>$B$9</f>
        <v>Община Първомай</v>
      </c>
      <c r="C176" s="479"/>
      <c r="D176" s="479"/>
      <c r="E176" s="18">
        <f>$E$9</f>
        <v>45292</v>
      </c>
      <c r="F176" s="19">
        <f>$F$9</f>
        <v>46752</v>
      </c>
      <c r="G176" s="117"/>
      <c r="H176" s="117"/>
      <c r="I176" s="117"/>
      <c r="J176" s="7">
        <v>1</v>
      </c>
      <c r="K176" s="120"/>
    </row>
    <row r="177" spans="1:11" s="1" customFormat="1">
      <c r="B177" s="5" t="str">
        <f>$B$10</f>
        <v>(наименование на разпоредителя с бюджет)</v>
      </c>
      <c r="C177" s="5"/>
      <c r="D177" s="6"/>
      <c r="E177" s="15"/>
      <c r="F177" s="20"/>
      <c r="G177" s="117"/>
      <c r="H177" s="117"/>
      <c r="I177" s="117"/>
      <c r="J177" s="7">
        <v>1</v>
      </c>
      <c r="K177" s="120"/>
    </row>
    <row r="178" spans="1:11" s="1" customFormat="1" ht="12.75" customHeight="1">
      <c r="B178" s="5"/>
      <c r="C178" s="5"/>
      <c r="D178" s="6"/>
      <c r="E178" s="5"/>
      <c r="F178" s="5"/>
      <c r="G178" s="117"/>
      <c r="H178" s="117"/>
      <c r="I178" s="117"/>
      <c r="J178" s="7">
        <v>1</v>
      </c>
      <c r="K178" s="120"/>
    </row>
    <row r="179" spans="1:11" s="1" customFormat="1" ht="26.25" customHeight="1">
      <c r="B179" s="494" t="str">
        <f>$B$12</f>
        <v>Първомай</v>
      </c>
      <c r="C179" s="494"/>
      <c r="D179" s="494"/>
      <c r="E179" s="21" t="s">
        <v>176</v>
      </c>
      <c r="F179" s="22" t="str">
        <f>$F$12</f>
        <v>6610</v>
      </c>
      <c r="G179" s="117"/>
      <c r="H179" s="117"/>
      <c r="I179" s="117"/>
      <c r="J179" s="7">
        <v>1</v>
      </c>
      <c r="K179" s="120"/>
    </row>
    <row r="180" spans="1:11" s="1" customFormat="1">
      <c r="B180" s="23" t="str">
        <f>$B$13</f>
        <v>(наименование на първостепенния разпоредител с бюджет)</v>
      </c>
      <c r="C180" s="5"/>
      <c r="D180" s="6"/>
      <c r="E180" s="17"/>
      <c r="F180" s="117"/>
      <c r="G180" s="117"/>
      <c r="H180" s="117"/>
      <c r="I180" s="117"/>
      <c r="J180" s="7">
        <v>1</v>
      </c>
      <c r="K180" s="120"/>
    </row>
    <row r="181" spans="1:11" s="1" customFormat="1" ht="21.75" customHeight="1">
      <c r="B181" s="121"/>
      <c r="C181" s="117"/>
      <c r="D181" s="122"/>
      <c r="E181" s="122"/>
      <c r="F181" s="122"/>
      <c r="G181" s="122"/>
      <c r="H181" s="122"/>
      <c r="I181" s="122"/>
      <c r="J181" s="7">
        <v>1</v>
      </c>
      <c r="K181" s="120"/>
    </row>
    <row r="182" spans="1:11" s="1" customFormat="1">
      <c r="B182" s="123"/>
      <c r="C182" s="123"/>
      <c r="D182" s="124"/>
      <c r="E182" s="9"/>
      <c r="F182" s="117"/>
      <c r="H182" s="117"/>
      <c r="I182" s="29" t="s">
        <v>18</v>
      </c>
      <c r="J182" s="7">
        <v>1</v>
      </c>
      <c r="K182" s="120"/>
    </row>
    <row r="183" spans="1:11" s="1" customFormat="1" ht="31.5" customHeight="1">
      <c r="B183" s="125"/>
      <c r="C183" s="126"/>
      <c r="D183" s="127" t="s">
        <v>177</v>
      </c>
      <c r="E183" s="33" t="str">
        <f t="shared" ref="E183:I184" si="5">E19</f>
        <v>Годишен отчет</v>
      </c>
      <c r="F183" s="34" t="str">
        <f t="shared" si="5"/>
        <v>Проект на бюджет</v>
      </c>
      <c r="G183" s="34" t="str">
        <f t="shared" si="5"/>
        <v>Прогноза</v>
      </c>
      <c r="H183" s="34" t="str">
        <f t="shared" si="5"/>
        <v>Прогноза</v>
      </c>
      <c r="I183" s="34" t="str">
        <f t="shared" si="5"/>
        <v>Прогноза</v>
      </c>
      <c r="J183" s="7">
        <v>1</v>
      </c>
      <c r="K183" s="120"/>
    </row>
    <row r="184" spans="1:11" s="1" customFormat="1" ht="44.25" customHeight="1">
      <c r="B184" s="128" t="s">
        <v>23</v>
      </c>
      <c r="C184" s="129" t="s">
        <v>24</v>
      </c>
      <c r="D184" s="130" t="s">
        <v>178</v>
      </c>
      <c r="E184" s="37">
        <f t="shared" si="5"/>
        <v>2023</v>
      </c>
      <c r="F184" s="38">
        <f t="shared" si="5"/>
        <v>2024</v>
      </c>
      <c r="G184" s="38">
        <f t="shared" si="5"/>
        <v>2025</v>
      </c>
      <c r="H184" s="38">
        <f t="shared" si="5"/>
        <v>2026</v>
      </c>
      <c r="I184" s="38">
        <f t="shared" si="5"/>
        <v>2027</v>
      </c>
      <c r="J184" s="7">
        <v>1</v>
      </c>
      <c r="K184" s="131"/>
    </row>
    <row r="185" spans="1:11" s="1" customFormat="1" ht="18.75">
      <c r="B185" s="132"/>
      <c r="C185" s="133"/>
      <c r="D185" s="134" t="s">
        <v>179</v>
      </c>
      <c r="E185" s="42"/>
      <c r="F185" s="42"/>
      <c r="G185" s="43"/>
      <c r="H185" s="135"/>
      <c r="I185" s="135"/>
      <c r="J185" s="7">
        <v>1</v>
      </c>
      <c r="K185" s="131"/>
    </row>
    <row r="186" spans="1:11" s="1" customFormat="1" ht="14.25" customHeight="1">
      <c r="B186" s="136"/>
      <c r="C186" s="137"/>
      <c r="D186" s="138"/>
      <c r="E186" s="139"/>
      <c r="F186" s="139"/>
      <c r="G186" s="139"/>
      <c r="H186" s="140"/>
      <c r="I186" s="140"/>
      <c r="J186" s="7">
        <v>1</v>
      </c>
      <c r="K186" s="131"/>
    </row>
    <row r="187" spans="1:11" s="62" customFormat="1" ht="18" customHeight="1">
      <c r="A187" s="93">
        <v>5</v>
      </c>
      <c r="B187" s="141">
        <v>100</v>
      </c>
      <c r="C187" s="475" t="s">
        <v>180</v>
      </c>
      <c r="D187" s="475"/>
      <c r="E187" s="142">
        <f>SUMIF($B$608:$B$12316,$B187,E$608:E$12316)</f>
        <v>1793089</v>
      </c>
      <c r="F187" s="142">
        <f>SUMIF($B$608:$B$12316,$B187,F$608:F$12316)</f>
        <v>2096670</v>
      </c>
      <c r="G187" s="142">
        <f>SUMIF($B$608:$B$12316,$B187,G$608:G$12316)</f>
        <v>2285500</v>
      </c>
      <c r="H187" s="142">
        <f>SUMIF($B$608:$B$12316,$B187,H$608:H$12316)</f>
        <v>2555000</v>
      </c>
      <c r="I187" s="142">
        <f>SUMIF($B$608:$B$12316,$B187,I$608:I$12316)</f>
        <v>2469000</v>
      </c>
      <c r="J187" s="7">
        <f t="shared" ref="J187:J218" si="6">(IF(OR($E187&lt;&gt;0,$F187&lt;&gt;0,$G187&lt;&gt;0,$H187&lt;&gt;0,$I187&lt;&gt;0),$J$2,""))</f>
        <v>1</v>
      </c>
      <c r="K187" s="143"/>
    </row>
    <row r="188" spans="1:11" ht="18.75" customHeight="1">
      <c r="A188" s="94">
        <v>10</v>
      </c>
      <c r="B188" s="67"/>
      <c r="C188" s="49">
        <v>101</v>
      </c>
      <c r="D188" s="50" t="s">
        <v>181</v>
      </c>
      <c r="E188" s="144">
        <f t="shared" ref="E188:I189" si="7">SUMIF($C$608:$C$12316,$C188,E$608:E$12316)</f>
        <v>1793089</v>
      </c>
      <c r="F188" s="144">
        <f t="shared" si="7"/>
        <v>2096670</v>
      </c>
      <c r="G188" s="144">
        <f t="shared" si="7"/>
        <v>2285500</v>
      </c>
      <c r="H188" s="144">
        <f t="shared" si="7"/>
        <v>2555000</v>
      </c>
      <c r="I188" s="144">
        <f t="shared" si="7"/>
        <v>2469000</v>
      </c>
      <c r="J188" s="7">
        <f t="shared" si="6"/>
        <v>1</v>
      </c>
      <c r="K188" s="143"/>
    </row>
    <row r="189" spans="1:11" ht="18.75" hidden="1" customHeight="1">
      <c r="A189" s="94">
        <v>15</v>
      </c>
      <c r="B189" s="67"/>
      <c r="C189" s="49">
        <v>102</v>
      </c>
      <c r="D189" s="50" t="s">
        <v>182</v>
      </c>
      <c r="E189" s="145">
        <f t="shared" si="7"/>
        <v>0</v>
      </c>
      <c r="F189" s="145">
        <f t="shared" si="7"/>
        <v>0</v>
      </c>
      <c r="G189" s="145">
        <f t="shared" si="7"/>
        <v>0</v>
      </c>
      <c r="H189" s="145">
        <f t="shared" si="7"/>
        <v>0</v>
      </c>
      <c r="I189" s="145">
        <f t="shared" si="7"/>
        <v>0</v>
      </c>
      <c r="J189" s="7" t="str">
        <f t="shared" si="6"/>
        <v/>
      </c>
      <c r="K189" s="143"/>
    </row>
    <row r="190" spans="1:11" s="62" customFormat="1">
      <c r="A190" s="93">
        <v>35</v>
      </c>
      <c r="B190" s="141">
        <v>200</v>
      </c>
      <c r="C190" s="476" t="s">
        <v>183</v>
      </c>
      <c r="D190" s="476"/>
      <c r="E190" s="142">
        <f>SUMIF($B$608:$B$12316,$B190,E$608:E$12316)</f>
        <v>541335</v>
      </c>
      <c r="F190" s="142">
        <f>SUMIF($B$608:$B$12316,$B190,F$608:F$12316)</f>
        <v>691230</v>
      </c>
      <c r="G190" s="142">
        <f>SUMIF($B$608:$B$12316,$B190,G$608:G$12316)</f>
        <v>708570</v>
      </c>
      <c r="H190" s="142">
        <f>SUMIF($B$608:$B$12316,$B190,H$608:H$12316)</f>
        <v>742780</v>
      </c>
      <c r="I190" s="142">
        <f>SUMIF($B$608:$B$12316,$B190,I$608:I$12316)</f>
        <v>765990</v>
      </c>
      <c r="J190" s="7">
        <f t="shared" si="6"/>
        <v>1</v>
      </c>
      <c r="K190" s="143"/>
    </row>
    <row r="191" spans="1:11" ht="18" customHeight="1">
      <c r="A191" s="94">
        <v>40</v>
      </c>
      <c r="B191" s="71"/>
      <c r="C191" s="49">
        <v>201</v>
      </c>
      <c r="D191" s="50" t="s">
        <v>184</v>
      </c>
      <c r="E191" s="144">
        <f t="shared" ref="E191:I195" si="8">SUMIF($C$608:$C$12316,$C191,E$608:E$12316)</f>
        <v>9</v>
      </c>
      <c r="F191" s="144">
        <f t="shared" si="8"/>
        <v>0</v>
      </c>
      <c r="G191" s="144">
        <f t="shared" si="8"/>
        <v>0</v>
      </c>
      <c r="H191" s="144">
        <f t="shared" si="8"/>
        <v>0</v>
      </c>
      <c r="I191" s="144">
        <f t="shared" si="8"/>
        <v>0</v>
      </c>
      <c r="J191" s="7">
        <f t="shared" si="6"/>
        <v>1</v>
      </c>
      <c r="K191" s="143"/>
    </row>
    <row r="192" spans="1:11" ht="18" customHeight="1">
      <c r="A192" s="94">
        <v>45</v>
      </c>
      <c r="B192" s="48"/>
      <c r="C192" s="49">
        <v>202</v>
      </c>
      <c r="D192" s="76" t="s">
        <v>185</v>
      </c>
      <c r="E192" s="144">
        <f t="shared" si="8"/>
        <v>492072</v>
      </c>
      <c r="F192" s="144">
        <f t="shared" si="8"/>
        <v>592060</v>
      </c>
      <c r="G192" s="144">
        <f t="shared" si="8"/>
        <v>638200</v>
      </c>
      <c r="H192" s="144">
        <f t="shared" si="8"/>
        <v>670900</v>
      </c>
      <c r="I192" s="144">
        <f t="shared" si="8"/>
        <v>692300</v>
      </c>
      <c r="J192" s="7">
        <f t="shared" si="6"/>
        <v>1</v>
      </c>
      <c r="K192" s="143"/>
    </row>
    <row r="193" spans="1:11">
      <c r="A193" s="94">
        <v>50</v>
      </c>
      <c r="B193" s="48"/>
      <c r="C193" s="49">
        <v>205</v>
      </c>
      <c r="D193" s="76" t="s">
        <v>186</v>
      </c>
      <c r="E193" s="144">
        <f t="shared" si="8"/>
        <v>31398</v>
      </c>
      <c r="F193" s="144">
        <f t="shared" si="8"/>
        <v>45680</v>
      </c>
      <c r="G193" s="144">
        <f t="shared" si="8"/>
        <v>40370</v>
      </c>
      <c r="H193" s="144">
        <f t="shared" si="8"/>
        <v>41880</v>
      </c>
      <c r="I193" s="144">
        <f t="shared" si="8"/>
        <v>43690</v>
      </c>
      <c r="J193" s="7">
        <f t="shared" si="6"/>
        <v>1</v>
      </c>
      <c r="K193" s="143"/>
    </row>
    <row r="194" spans="1:11" ht="18" customHeight="1">
      <c r="A194" s="94">
        <v>55</v>
      </c>
      <c r="B194" s="48"/>
      <c r="C194" s="49">
        <v>208</v>
      </c>
      <c r="D194" s="79" t="s">
        <v>187</v>
      </c>
      <c r="E194" s="144">
        <f t="shared" si="8"/>
        <v>6416</v>
      </c>
      <c r="F194" s="144">
        <f t="shared" si="8"/>
        <v>53490</v>
      </c>
      <c r="G194" s="144">
        <f t="shared" si="8"/>
        <v>30000</v>
      </c>
      <c r="H194" s="144">
        <f t="shared" si="8"/>
        <v>30000</v>
      </c>
      <c r="I194" s="144">
        <f t="shared" si="8"/>
        <v>30000</v>
      </c>
      <c r="J194" s="7">
        <f t="shared" si="6"/>
        <v>1</v>
      </c>
      <c r="K194" s="143"/>
    </row>
    <row r="195" spans="1:11" ht="18" customHeight="1">
      <c r="A195" s="94">
        <v>60</v>
      </c>
      <c r="B195" s="71"/>
      <c r="C195" s="49">
        <v>209</v>
      </c>
      <c r="D195" s="80" t="s">
        <v>188</v>
      </c>
      <c r="E195" s="144">
        <f t="shared" si="8"/>
        <v>11440</v>
      </c>
      <c r="F195" s="144">
        <f t="shared" si="8"/>
        <v>0</v>
      </c>
      <c r="G195" s="144">
        <f t="shared" si="8"/>
        <v>0</v>
      </c>
      <c r="H195" s="144">
        <f t="shared" si="8"/>
        <v>0</v>
      </c>
      <c r="I195" s="144">
        <f t="shared" si="8"/>
        <v>0</v>
      </c>
      <c r="J195" s="7">
        <f t="shared" si="6"/>
        <v>1</v>
      </c>
      <c r="K195" s="143"/>
    </row>
    <row r="196" spans="1:11" s="62" customFormat="1">
      <c r="A196" s="93">
        <v>65</v>
      </c>
      <c r="B196" s="141">
        <v>500</v>
      </c>
      <c r="C196" s="476" t="s">
        <v>189</v>
      </c>
      <c r="D196" s="476"/>
      <c r="E196" s="142">
        <f>SUMIF($B$608:$B$12316,$B196,E$608:E$12316)</f>
        <v>404821</v>
      </c>
      <c r="F196" s="142">
        <f>SUMIF($B$608:$B$12316,$B196,F$608:F$12316)</f>
        <v>485770</v>
      </c>
      <c r="G196" s="142">
        <f>SUMIF($B$608:$B$12316,$B196,G$608:G$12316)</f>
        <v>494650</v>
      </c>
      <c r="H196" s="142">
        <f>SUMIF($B$608:$B$12316,$B196,H$608:H$12316)</f>
        <v>528970</v>
      </c>
      <c r="I196" s="142">
        <f>SUMIF($B$608:$B$12316,$B196,I$608:I$12316)</f>
        <v>580750</v>
      </c>
      <c r="J196" s="7">
        <f t="shared" si="6"/>
        <v>1</v>
      </c>
      <c r="K196" s="143"/>
    </row>
    <row r="197" spans="1:11" ht="19.5" customHeight="1">
      <c r="A197" s="94">
        <v>70</v>
      </c>
      <c r="B197" s="71"/>
      <c r="C197" s="146">
        <v>551</v>
      </c>
      <c r="D197" s="147" t="s">
        <v>190</v>
      </c>
      <c r="E197" s="144">
        <f t="shared" ref="E197:I203" si="9">SUMIF($C$608:$C$12316,$C197,E$608:E$12316)</f>
        <v>249019</v>
      </c>
      <c r="F197" s="144">
        <f t="shared" si="9"/>
        <v>297430</v>
      </c>
      <c r="G197" s="144">
        <f t="shared" si="9"/>
        <v>304650</v>
      </c>
      <c r="H197" s="144">
        <f t="shared" si="9"/>
        <v>319300</v>
      </c>
      <c r="I197" s="144">
        <f t="shared" si="9"/>
        <v>349000</v>
      </c>
      <c r="J197" s="7">
        <f t="shared" si="6"/>
        <v>1</v>
      </c>
      <c r="K197" s="143"/>
    </row>
    <row r="198" spans="1:11" ht="18.75" hidden="1" customHeight="1">
      <c r="A198" s="94">
        <v>75</v>
      </c>
      <c r="B198" s="71"/>
      <c r="C198" s="146">
        <v>552</v>
      </c>
      <c r="D198" s="147" t="s">
        <v>191</v>
      </c>
      <c r="E198" s="145">
        <f t="shared" si="9"/>
        <v>0</v>
      </c>
      <c r="F198" s="145">
        <f t="shared" si="9"/>
        <v>0</v>
      </c>
      <c r="G198" s="145">
        <f t="shared" si="9"/>
        <v>0</v>
      </c>
      <c r="H198" s="145">
        <f t="shared" si="9"/>
        <v>0</v>
      </c>
      <c r="I198" s="145">
        <f t="shared" si="9"/>
        <v>0</v>
      </c>
      <c r="J198" s="7" t="str">
        <f t="shared" si="6"/>
        <v/>
      </c>
      <c r="K198" s="143"/>
    </row>
    <row r="199" spans="1:11" ht="18.75" hidden="1" customHeight="1">
      <c r="A199" s="94">
        <v>80</v>
      </c>
      <c r="B199" s="148"/>
      <c r="C199" s="146">
        <v>558</v>
      </c>
      <c r="D199" s="149" t="s">
        <v>49</v>
      </c>
      <c r="E199" s="145">
        <f t="shared" si="9"/>
        <v>0</v>
      </c>
      <c r="F199" s="145">
        <f t="shared" si="9"/>
        <v>0</v>
      </c>
      <c r="G199" s="145">
        <f t="shared" si="9"/>
        <v>0</v>
      </c>
      <c r="H199" s="145">
        <f t="shared" si="9"/>
        <v>0</v>
      </c>
      <c r="I199" s="145">
        <f t="shared" si="9"/>
        <v>0</v>
      </c>
      <c r="J199" s="7" t="str">
        <f t="shared" si="6"/>
        <v/>
      </c>
      <c r="K199" s="143"/>
    </row>
    <row r="200" spans="1:11" ht="18.75" customHeight="1">
      <c r="A200" s="94">
        <v>80</v>
      </c>
      <c r="B200" s="148"/>
      <c r="C200" s="146">
        <v>560</v>
      </c>
      <c r="D200" s="149" t="s">
        <v>192</v>
      </c>
      <c r="E200" s="144">
        <f t="shared" si="9"/>
        <v>100667</v>
      </c>
      <c r="F200" s="144">
        <f t="shared" si="9"/>
        <v>120395</v>
      </c>
      <c r="G200" s="144">
        <f t="shared" si="9"/>
        <v>122450</v>
      </c>
      <c r="H200" s="144">
        <f t="shared" si="9"/>
        <v>135470</v>
      </c>
      <c r="I200" s="144">
        <f t="shared" si="9"/>
        <v>148600</v>
      </c>
      <c r="J200" s="7">
        <f t="shared" si="6"/>
        <v>1</v>
      </c>
      <c r="K200" s="143"/>
    </row>
    <row r="201" spans="1:11" ht="18.75" customHeight="1">
      <c r="A201" s="94">
        <v>85</v>
      </c>
      <c r="B201" s="148"/>
      <c r="C201" s="146">
        <v>580</v>
      </c>
      <c r="D201" s="147" t="s">
        <v>193</v>
      </c>
      <c r="E201" s="144">
        <f t="shared" si="9"/>
        <v>55135</v>
      </c>
      <c r="F201" s="144">
        <f t="shared" si="9"/>
        <v>67945</v>
      </c>
      <c r="G201" s="144">
        <f t="shared" si="9"/>
        <v>67550</v>
      </c>
      <c r="H201" s="144">
        <f t="shared" si="9"/>
        <v>74200</v>
      </c>
      <c r="I201" s="144">
        <f t="shared" si="9"/>
        <v>83150</v>
      </c>
      <c r="J201" s="7">
        <f t="shared" si="6"/>
        <v>1</v>
      </c>
      <c r="K201" s="143"/>
    </row>
    <row r="202" spans="1:11" hidden="1">
      <c r="A202" s="94">
        <v>90</v>
      </c>
      <c r="B202" s="71"/>
      <c r="C202" s="146">
        <v>588</v>
      </c>
      <c r="D202" s="147" t="s">
        <v>194</v>
      </c>
      <c r="E202" s="145">
        <f t="shared" si="9"/>
        <v>0</v>
      </c>
      <c r="F202" s="145">
        <f t="shared" si="9"/>
        <v>0</v>
      </c>
      <c r="G202" s="145">
        <f t="shared" si="9"/>
        <v>0</v>
      </c>
      <c r="H202" s="145">
        <f t="shared" si="9"/>
        <v>0</v>
      </c>
      <c r="I202" s="145">
        <f t="shared" si="9"/>
        <v>0</v>
      </c>
      <c r="J202" s="7" t="str">
        <f t="shared" si="6"/>
        <v/>
      </c>
      <c r="K202" s="143"/>
    </row>
    <row r="203" spans="1:11" hidden="1">
      <c r="A203" s="94">
        <v>90</v>
      </c>
      <c r="B203" s="71"/>
      <c r="C203" s="49">
        <v>590</v>
      </c>
      <c r="D203" s="147" t="s">
        <v>195</v>
      </c>
      <c r="E203" s="145">
        <f t="shared" si="9"/>
        <v>0</v>
      </c>
      <c r="F203" s="145">
        <f t="shared" si="9"/>
        <v>0</v>
      </c>
      <c r="G203" s="145">
        <f t="shared" si="9"/>
        <v>0</v>
      </c>
      <c r="H203" s="145">
        <f t="shared" si="9"/>
        <v>0</v>
      </c>
      <c r="I203" s="145">
        <f t="shared" si="9"/>
        <v>0</v>
      </c>
      <c r="J203" s="7" t="str">
        <f t="shared" si="6"/>
        <v/>
      </c>
      <c r="K203" s="143"/>
    </row>
    <row r="204" spans="1:11" s="62" customFormat="1" ht="18.75" hidden="1" customHeight="1">
      <c r="A204" s="93">
        <v>115</v>
      </c>
      <c r="B204" s="141">
        <v>800</v>
      </c>
      <c r="C204" s="477" t="s">
        <v>196</v>
      </c>
      <c r="D204" s="477"/>
      <c r="E204" s="150">
        <f t="shared" ref="E204:I205" si="10">SUMIF($B$608:$B$12316,$B204,E$608:E$12316)</f>
        <v>0</v>
      </c>
      <c r="F204" s="150">
        <f t="shared" si="10"/>
        <v>0</v>
      </c>
      <c r="G204" s="150">
        <f t="shared" si="10"/>
        <v>0</v>
      </c>
      <c r="H204" s="150">
        <f t="shared" si="10"/>
        <v>0</v>
      </c>
      <c r="I204" s="150">
        <f t="shared" si="10"/>
        <v>0</v>
      </c>
      <c r="J204" s="7" t="str">
        <f t="shared" si="6"/>
        <v/>
      </c>
      <c r="K204" s="143"/>
    </row>
    <row r="205" spans="1:11" s="62" customFormat="1">
      <c r="A205" s="93">
        <v>125</v>
      </c>
      <c r="B205" s="141">
        <v>1000</v>
      </c>
      <c r="C205" s="476" t="s">
        <v>197</v>
      </c>
      <c r="D205" s="476"/>
      <c r="E205" s="142">
        <f t="shared" si="10"/>
        <v>2878928</v>
      </c>
      <c r="F205" s="142">
        <f t="shared" si="10"/>
        <v>3266539</v>
      </c>
      <c r="G205" s="142">
        <f t="shared" si="10"/>
        <v>3103675</v>
      </c>
      <c r="H205" s="142">
        <f t="shared" si="10"/>
        <v>2974475</v>
      </c>
      <c r="I205" s="142">
        <f t="shared" si="10"/>
        <v>3080575</v>
      </c>
      <c r="J205" s="7">
        <f t="shared" si="6"/>
        <v>1</v>
      </c>
      <c r="K205" s="143"/>
    </row>
    <row r="206" spans="1:11" ht="18.75" customHeight="1">
      <c r="A206" s="94">
        <v>130</v>
      </c>
      <c r="B206" s="48"/>
      <c r="C206" s="49">
        <v>1011</v>
      </c>
      <c r="D206" s="76" t="s">
        <v>198</v>
      </c>
      <c r="E206" s="144">
        <f t="shared" ref="E206:I215" si="11">SUMIF($C$608:$C$12316,$C206,E$608:E$12316)</f>
        <v>273674</v>
      </c>
      <c r="F206" s="144">
        <f t="shared" si="11"/>
        <v>239600</v>
      </c>
      <c r="G206" s="144">
        <f t="shared" si="11"/>
        <v>263000</v>
      </c>
      <c r="H206" s="144">
        <f t="shared" si="11"/>
        <v>273500</v>
      </c>
      <c r="I206" s="144">
        <f t="shared" si="11"/>
        <v>273500</v>
      </c>
      <c r="J206" s="7">
        <f t="shared" si="6"/>
        <v>1</v>
      </c>
      <c r="K206" s="143"/>
    </row>
    <row r="207" spans="1:11" ht="18.75" hidden="1" customHeight="1">
      <c r="A207" s="94">
        <v>135</v>
      </c>
      <c r="B207" s="48"/>
      <c r="C207" s="49">
        <v>1012</v>
      </c>
      <c r="D207" s="76" t="s">
        <v>199</v>
      </c>
      <c r="E207" s="145">
        <f t="shared" si="11"/>
        <v>0</v>
      </c>
      <c r="F207" s="145">
        <f t="shared" si="11"/>
        <v>0</v>
      </c>
      <c r="G207" s="145">
        <f t="shared" si="11"/>
        <v>0</v>
      </c>
      <c r="H207" s="145">
        <f t="shared" si="11"/>
        <v>0</v>
      </c>
      <c r="I207" s="145">
        <f t="shared" si="11"/>
        <v>0</v>
      </c>
      <c r="J207" s="7" t="str">
        <f t="shared" si="6"/>
        <v/>
      </c>
      <c r="K207" s="143"/>
    </row>
    <row r="208" spans="1:11" ht="18.75" customHeight="1">
      <c r="A208" s="94">
        <v>140</v>
      </c>
      <c r="B208" s="48"/>
      <c r="C208" s="49">
        <v>1013</v>
      </c>
      <c r="D208" s="76" t="s">
        <v>200</v>
      </c>
      <c r="E208" s="144">
        <f t="shared" si="11"/>
        <v>47465</v>
      </c>
      <c r="F208" s="144">
        <f t="shared" si="11"/>
        <v>47675</v>
      </c>
      <c r="G208" s="144">
        <f t="shared" si="11"/>
        <v>45675</v>
      </c>
      <c r="H208" s="144">
        <f t="shared" si="11"/>
        <v>45675</v>
      </c>
      <c r="I208" s="144">
        <f t="shared" si="11"/>
        <v>45675</v>
      </c>
      <c r="J208" s="7">
        <f t="shared" si="6"/>
        <v>1</v>
      </c>
      <c r="K208" s="143"/>
    </row>
    <row r="209" spans="1:11" ht="18.75" customHeight="1">
      <c r="A209" s="94">
        <v>145</v>
      </c>
      <c r="B209" s="48"/>
      <c r="C209" s="49">
        <v>1014</v>
      </c>
      <c r="D209" s="76" t="s">
        <v>201</v>
      </c>
      <c r="E209" s="144">
        <f t="shared" si="11"/>
        <v>987</v>
      </c>
      <c r="F209" s="144">
        <f t="shared" si="11"/>
        <v>1000</v>
      </c>
      <c r="G209" s="144">
        <f t="shared" si="11"/>
        <v>500</v>
      </c>
      <c r="H209" s="144">
        <f t="shared" si="11"/>
        <v>500</v>
      </c>
      <c r="I209" s="144">
        <f t="shared" si="11"/>
        <v>500</v>
      </c>
      <c r="J209" s="7">
        <f t="shared" si="6"/>
        <v>1</v>
      </c>
      <c r="K209" s="143"/>
    </row>
    <row r="210" spans="1:11" ht="18.75" customHeight="1">
      <c r="A210" s="94">
        <v>150</v>
      </c>
      <c r="B210" s="48"/>
      <c r="C210" s="49">
        <v>1015</v>
      </c>
      <c r="D210" s="76" t="s">
        <v>202</v>
      </c>
      <c r="E210" s="144">
        <f t="shared" si="11"/>
        <v>431803</v>
      </c>
      <c r="F210" s="144">
        <f t="shared" si="11"/>
        <v>422029</v>
      </c>
      <c r="G210" s="144">
        <f t="shared" si="11"/>
        <v>494000</v>
      </c>
      <c r="H210" s="144">
        <f t="shared" si="11"/>
        <v>508800</v>
      </c>
      <c r="I210" s="144">
        <f t="shared" si="11"/>
        <v>523400</v>
      </c>
      <c r="J210" s="7">
        <f t="shared" si="6"/>
        <v>1</v>
      </c>
      <c r="K210" s="143"/>
    </row>
    <row r="211" spans="1:11" ht="18.75" customHeight="1">
      <c r="A211" s="94">
        <v>155</v>
      </c>
      <c r="B211" s="48"/>
      <c r="C211" s="58">
        <v>1016</v>
      </c>
      <c r="D211" s="78" t="s">
        <v>203</v>
      </c>
      <c r="E211" s="151">
        <f t="shared" si="11"/>
        <v>947037</v>
      </c>
      <c r="F211" s="151">
        <f t="shared" si="11"/>
        <v>1039973</v>
      </c>
      <c r="G211" s="151">
        <f t="shared" si="11"/>
        <v>1001000</v>
      </c>
      <c r="H211" s="151">
        <f t="shared" si="11"/>
        <v>1015500</v>
      </c>
      <c r="I211" s="151">
        <f t="shared" si="11"/>
        <v>1024000</v>
      </c>
      <c r="J211" s="7">
        <f t="shared" si="6"/>
        <v>1</v>
      </c>
      <c r="K211" s="143"/>
    </row>
    <row r="212" spans="1:11" ht="18.75" customHeight="1">
      <c r="A212" s="94">
        <v>160</v>
      </c>
      <c r="B212" s="67"/>
      <c r="C212" s="49">
        <v>1020</v>
      </c>
      <c r="D212" s="50" t="s">
        <v>204</v>
      </c>
      <c r="E212" s="144">
        <f t="shared" si="11"/>
        <v>911026</v>
      </c>
      <c r="F212" s="144">
        <f t="shared" si="11"/>
        <v>1228610</v>
      </c>
      <c r="G212" s="144">
        <f t="shared" si="11"/>
        <v>1016500</v>
      </c>
      <c r="H212" s="144">
        <f t="shared" si="11"/>
        <v>944000</v>
      </c>
      <c r="I212" s="144">
        <f t="shared" si="11"/>
        <v>986500</v>
      </c>
      <c r="J212" s="7">
        <f t="shared" si="6"/>
        <v>1</v>
      </c>
      <c r="K212" s="143"/>
    </row>
    <row r="213" spans="1:11" ht="18.75" customHeight="1">
      <c r="A213" s="94">
        <v>165</v>
      </c>
      <c r="B213" s="48"/>
      <c r="C213" s="49">
        <v>1030</v>
      </c>
      <c r="D213" s="76" t="s">
        <v>205</v>
      </c>
      <c r="E213" s="144">
        <f t="shared" si="11"/>
        <v>196548</v>
      </c>
      <c r="F213" s="144">
        <f t="shared" si="11"/>
        <v>274520</v>
      </c>
      <c r="G213" s="144">
        <f t="shared" si="11"/>
        <v>237000</v>
      </c>
      <c r="H213" s="144">
        <f t="shared" si="11"/>
        <v>140000</v>
      </c>
      <c r="I213" s="144">
        <f t="shared" si="11"/>
        <v>180000</v>
      </c>
      <c r="J213" s="7">
        <f t="shared" si="6"/>
        <v>1</v>
      </c>
      <c r="K213" s="152"/>
    </row>
    <row r="214" spans="1:11" ht="18.75" customHeight="1">
      <c r="A214" s="94">
        <v>175</v>
      </c>
      <c r="B214" s="48"/>
      <c r="C214" s="49">
        <v>1051</v>
      </c>
      <c r="D214" s="76" t="s">
        <v>206</v>
      </c>
      <c r="E214" s="144">
        <f t="shared" si="11"/>
        <v>8404</v>
      </c>
      <c r="F214" s="144">
        <f t="shared" si="11"/>
        <v>7000</v>
      </c>
      <c r="G214" s="144">
        <f t="shared" si="11"/>
        <v>5300</v>
      </c>
      <c r="H214" s="144">
        <f t="shared" si="11"/>
        <v>5300</v>
      </c>
      <c r="I214" s="144">
        <f t="shared" si="11"/>
        <v>5300</v>
      </c>
      <c r="J214" s="7">
        <f t="shared" si="6"/>
        <v>1</v>
      </c>
      <c r="K214" s="152"/>
    </row>
    <row r="215" spans="1:11" ht="18.75" customHeight="1">
      <c r="A215" s="94">
        <v>180</v>
      </c>
      <c r="B215" s="48"/>
      <c r="C215" s="49">
        <v>1052</v>
      </c>
      <c r="D215" s="76" t="s">
        <v>207</v>
      </c>
      <c r="E215" s="144">
        <f t="shared" si="11"/>
        <v>926</v>
      </c>
      <c r="F215" s="144">
        <f t="shared" si="11"/>
        <v>0</v>
      </c>
      <c r="G215" s="144">
        <f t="shared" si="11"/>
        <v>300</v>
      </c>
      <c r="H215" s="144">
        <f t="shared" si="11"/>
        <v>300</v>
      </c>
      <c r="I215" s="144">
        <f t="shared" si="11"/>
        <v>300</v>
      </c>
      <c r="J215" s="7">
        <f t="shared" si="6"/>
        <v>1</v>
      </c>
      <c r="K215" s="152"/>
    </row>
    <row r="216" spans="1:11" ht="18.75" hidden="1" customHeight="1">
      <c r="A216" s="94">
        <v>185</v>
      </c>
      <c r="B216" s="48"/>
      <c r="C216" s="49">
        <v>1053</v>
      </c>
      <c r="D216" s="76" t="s">
        <v>208</v>
      </c>
      <c r="E216" s="145">
        <f t="shared" ref="E216:I222" si="12">SUMIF($C$608:$C$12316,$C216,E$608:E$12316)</f>
        <v>0</v>
      </c>
      <c r="F216" s="145">
        <f t="shared" si="12"/>
        <v>0</v>
      </c>
      <c r="G216" s="145">
        <f t="shared" si="12"/>
        <v>0</v>
      </c>
      <c r="H216" s="145">
        <f t="shared" si="12"/>
        <v>0</v>
      </c>
      <c r="I216" s="145">
        <f t="shared" si="12"/>
        <v>0</v>
      </c>
      <c r="J216" s="7" t="str">
        <f t="shared" si="6"/>
        <v/>
      </c>
      <c r="K216" s="143"/>
    </row>
    <row r="217" spans="1:11" ht="18.75" customHeight="1">
      <c r="A217" s="94">
        <v>190</v>
      </c>
      <c r="B217" s="48"/>
      <c r="C217" s="49">
        <v>1062</v>
      </c>
      <c r="D217" s="50" t="s">
        <v>209</v>
      </c>
      <c r="E217" s="144">
        <f t="shared" si="12"/>
        <v>37734</v>
      </c>
      <c r="F217" s="144">
        <f t="shared" si="12"/>
        <v>0</v>
      </c>
      <c r="G217" s="144">
        <f t="shared" si="12"/>
        <v>25700</v>
      </c>
      <c r="H217" s="144">
        <f t="shared" si="12"/>
        <v>26200</v>
      </c>
      <c r="I217" s="144">
        <f t="shared" si="12"/>
        <v>26700</v>
      </c>
      <c r="J217" s="7">
        <f t="shared" si="6"/>
        <v>1</v>
      </c>
      <c r="K217" s="143"/>
    </row>
    <row r="218" spans="1:11" ht="18.75" hidden="1" customHeight="1">
      <c r="A218" s="94">
        <v>200</v>
      </c>
      <c r="B218" s="48"/>
      <c r="C218" s="49">
        <v>1063</v>
      </c>
      <c r="D218" s="79" t="s">
        <v>210</v>
      </c>
      <c r="E218" s="145">
        <f t="shared" si="12"/>
        <v>0</v>
      </c>
      <c r="F218" s="145">
        <f t="shared" si="12"/>
        <v>0</v>
      </c>
      <c r="G218" s="145">
        <f t="shared" si="12"/>
        <v>0</v>
      </c>
      <c r="H218" s="145">
        <f t="shared" si="12"/>
        <v>0</v>
      </c>
      <c r="I218" s="145">
        <f t="shared" si="12"/>
        <v>0</v>
      </c>
      <c r="J218" s="7" t="str">
        <f t="shared" si="6"/>
        <v/>
      </c>
      <c r="K218" s="143"/>
    </row>
    <row r="219" spans="1:11" ht="18.75" customHeight="1">
      <c r="A219" s="94">
        <v>200</v>
      </c>
      <c r="B219" s="48"/>
      <c r="C219" s="49">
        <v>1069</v>
      </c>
      <c r="D219" s="79" t="s">
        <v>211</v>
      </c>
      <c r="E219" s="144">
        <f t="shared" si="12"/>
        <v>3338</v>
      </c>
      <c r="F219" s="144">
        <f t="shared" si="12"/>
        <v>728</v>
      </c>
      <c r="G219" s="144">
        <f t="shared" si="12"/>
        <v>1700</v>
      </c>
      <c r="H219" s="144">
        <f t="shared" si="12"/>
        <v>1700</v>
      </c>
      <c r="I219" s="144">
        <f t="shared" si="12"/>
        <v>1700</v>
      </c>
      <c r="J219" s="7">
        <f t="shared" ref="J219:J250" si="13">(IF(OR($E219&lt;&gt;0,$F219&lt;&gt;0,$G219&lt;&gt;0,$H219&lt;&gt;0,$I219&lt;&gt;0),$J$2,""))</f>
        <v>1</v>
      </c>
      <c r="K219" s="143"/>
    </row>
    <row r="220" spans="1:11" ht="18.75" hidden="1" customHeight="1">
      <c r="A220" s="94">
        <v>205</v>
      </c>
      <c r="B220" s="67"/>
      <c r="C220" s="49">
        <v>1091</v>
      </c>
      <c r="D220" s="76" t="s">
        <v>212</v>
      </c>
      <c r="E220" s="145">
        <f t="shared" si="12"/>
        <v>0</v>
      </c>
      <c r="F220" s="145">
        <f t="shared" si="12"/>
        <v>0</v>
      </c>
      <c r="G220" s="145">
        <f t="shared" si="12"/>
        <v>0</v>
      </c>
      <c r="H220" s="145">
        <f t="shared" si="12"/>
        <v>0</v>
      </c>
      <c r="I220" s="145">
        <f t="shared" si="12"/>
        <v>0</v>
      </c>
      <c r="J220" s="7" t="str">
        <f t="shared" si="13"/>
        <v/>
      </c>
      <c r="K220" s="143"/>
    </row>
    <row r="221" spans="1:11" ht="18.75" customHeight="1">
      <c r="A221" s="94">
        <v>210</v>
      </c>
      <c r="B221" s="48"/>
      <c r="C221" s="49">
        <v>1092</v>
      </c>
      <c r="D221" s="76" t="s">
        <v>213</v>
      </c>
      <c r="E221" s="144">
        <f t="shared" si="12"/>
        <v>19986</v>
      </c>
      <c r="F221" s="144">
        <f t="shared" si="12"/>
        <v>5404</v>
      </c>
      <c r="G221" s="144">
        <f t="shared" si="12"/>
        <v>13000</v>
      </c>
      <c r="H221" s="144">
        <f t="shared" si="12"/>
        <v>13000</v>
      </c>
      <c r="I221" s="144">
        <f t="shared" si="12"/>
        <v>13000</v>
      </c>
      <c r="J221" s="7">
        <f t="shared" si="13"/>
        <v>1</v>
      </c>
      <c r="K221" s="143"/>
    </row>
    <row r="222" spans="1:11" ht="18.75" hidden="1" customHeight="1">
      <c r="A222" s="94">
        <v>215</v>
      </c>
      <c r="B222" s="48"/>
      <c r="C222" s="49">
        <v>1098</v>
      </c>
      <c r="D222" s="76" t="s">
        <v>214</v>
      </c>
      <c r="E222" s="145">
        <f t="shared" si="12"/>
        <v>0</v>
      </c>
      <c r="F222" s="145">
        <f t="shared" si="12"/>
        <v>0</v>
      </c>
      <c r="G222" s="145">
        <f t="shared" si="12"/>
        <v>0</v>
      </c>
      <c r="H222" s="145">
        <f t="shared" si="12"/>
        <v>0</v>
      </c>
      <c r="I222" s="145">
        <f t="shared" si="12"/>
        <v>0</v>
      </c>
      <c r="J222" s="7" t="str">
        <f t="shared" si="13"/>
        <v/>
      </c>
      <c r="K222" s="143"/>
    </row>
    <row r="223" spans="1:11" s="62" customFormat="1">
      <c r="A223" s="93">
        <v>220</v>
      </c>
      <c r="B223" s="141">
        <v>1900</v>
      </c>
      <c r="C223" s="471" t="s">
        <v>215</v>
      </c>
      <c r="D223" s="471"/>
      <c r="E223" s="142">
        <f>SUMIF($B$608:$B$12316,$B223,E$608:E$12316)</f>
        <v>131173</v>
      </c>
      <c r="F223" s="142">
        <f>SUMIF($B$608:$B$12316,$B223,F$608:F$12316)</f>
        <v>131500</v>
      </c>
      <c r="G223" s="142">
        <f>SUMIF($B$608:$B$12316,$B223,G$608:G$12316)</f>
        <v>139000</v>
      </c>
      <c r="H223" s="142">
        <f>SUMIF($B$608:$B$12316,$B223,H$608:H$12316)</f>
        <v>139000</v>
      </c>
      <c r="I223" s="142">
        <f>SUMIF($B$608:$B$12316,$B223,I$608:I$12316)</f>
        <v>139000</v>
      </c>
      <c r="J223" s="7">
        <f t="shared" si="13"/>
        <v>1</v>
      </c>
      <c r="K223" s="143"/>
    </row>
    <row r="224" spans="1:11" ht="18.75" customHeight="1">
      <c r="A224" s="94">
        <v>225</v>
      </c>
      <c r="B224" s="48"/>
      <c r="C224" s="49">
        <v>1901</v>
      </c>
      <c r="D224" s="104" t="s">
        <v>216</v>
      </c>
      <c r="E224" s="144">
        <f t="shared" ref="E224:I226" si="14">SUMIF($C$608:$C$12316,$C224,E$608:E$12316)</f>
        <v>15837</v>
      </c>
      <c r="F224" s="144">
        <f t="shared" si="14"/>
        <v>9000</v>
      </c>
      <c r="G224" s="144">
        <f t="shared" si="14"/>
        <v>13500</v>
      </c>
      <c r="H224" s="144">
        <f t="shared" si="14"/>
        <v>13500</v>
      </c>
      <c r="I224" s="144">
        <f t="shared" si="14"/>
        <v>13500</v>
      </c>
      <c r="J224" s="7">
        <f t="shared" si="13"/>
        <v>1</v>
      </c>
      <c r="K224" s="143"/>
    </row>
    <row r="225" spans="1:11" ht="18.75" customHeight="1">
      <c r="A225" s="94">
        <v>230</v>
      </c>
      <c r="B225" s="153"/>
      <c r="C225" s="49">
        <v>1981</v>
      </c>
      <c r="D225" s="104" t="s">
        <v>217</v>
      </c>
      <c r="E225" s="144">
        <f t="shared" si="14"/>
        <v>115336</v>
      </c>
      <c r="F225" s="144">
        <f t="shared" si="14"/>
        <v>122500</v>
      </c>
      <c r="G225" s="144">
        <f t="shared" si="14"/>
        <v>125500</v>
      </c>
      <c r="H225" s="144">
        <f t="shared" si="14"/>
        <v>125500</v>
      </c>
      <c r="I225" s="144">
        <f t="shared" si="14"/>
        <v>125500</v>
      </c>
      <c r="J225" s="7">
        <f t="shared" si="13"/>
        <v>1</v>
      </c>
      <c r="K225" s="143"/>
    </row>
    <row r="226" spans="1:11" ht="18.75" hidden="1" customHeight="1">
      <c r="A226" s="94">
        <v>245</v>
      </c>
      <c r="B226" s="48"/>
      <c r="C226" s="49">
        <v>1991</v>
      </c>
      <c r="D226" s="104" t="s">
        <v>218</v>
      </c>
      <c r="E226" s="145">
        <f t="shared" si="14"/>
        <v>0</v>
      </c>
      <c r="F226" s="145">
        <f t="shared" si="14"/>
        <v>0</v>
      </c>
      <c r="G226" s="145">
        <f t="shared" si="14"/>
        <v>0</v>
      </c>
      <c r="H226" s="145">
        <f t="shared" si="14"/>
        <v>0</v>
      </c>
      <c r="I226" s="145">
        <f t="shared" si="14"/>
        <v>0</v>
      </c>
      <c r="J226" s="7" t="str">
        <f t="shared" si="13"/>
        <v/>
      </c>
      <c r="K226" s="143"/>
    </row>
    <row r="227" spans="1:11" s="62" customFormat="1" hidden="1">
      <c r="A227" s="93">
        <v>220</v>
      </c>
      <c r="B227" s="141">
        <v>2100</v>
      </c>
      <c r="C227" s="471" t="s">
        <v>219</v>
      </c>
      <c r="D227" s="471"/>
      <c r="E227" s="150">
        <f>SUMIF($B$608:$B$12316,$B227,E$608:E$12316)</f>
        <v>0</v>
      </c>
      <c r="F227" s="150">
        <f>SUMIF($B$608:$B$12316,$B227,F$608:F$12316)</f>
        <v>0</v>
      </c>
      <c r="G227" s="150">
        <f>SUMIF($B$608:$B$12316,$B227,G$608:G$12316)</f>
        <v>0</v>
      </c>
      <c r="H227" s="150">
        <f>SUMIF($B$608:$B$12316,$B227,H$608:H$12316)</f>
        <v>0</v>
      </c>
      <c r="I227" s="150">
        <f>SUMIF($B$608:$B$12316,$B227,I$608:I$12316)</f>
        <v>0</v>
      </c>
      <c r="J227" s="7" t="str">
        <f t="shared" si="13"/>
        <v/>
      </c>
      <c r="K227" s="143"/>
    </row>
    <row r="228" spans="1:11" ht="18.75" hidden="1" customHeight="1">
      <c r="A228" s="94">
        <v>225</v>
      </c>
      <c r="B228" s="48"/>
      <c r="C228" s="49">
        <v>2110</v>
      </c>
      <c r="D228" s="79" t="s">
        <v>220</v>
      </c>
      <c r="E228" s="145">
        <f t="shared" ref="E228:I232" si="15">SUMIF($C$608:$C$12316,$C228,E$608:E$12316)</f>
        <v>0</v>
      </c>
      <c r="F228" s="145">
        <f t="shared" si="15"/>
        <v>0</v>
      </c>
      <c r="G228" s="145">
        <f t="shared" si="15"/>
        <v>0</v>
      </c>
      <c r="H228" s="145">
        <f t="shared" si="15"/>
        <v>0</v>
      </c>
      <c r="I228" s="145">
        <f t="shared" si="15"/>
        <v>0</v>
      </c>
      <c r="J228" s="7" t="str">
        <f t="shared" si="13"/>
        <v/>
      </c>
      <c r="K228" s="143"/>
    </row>
    <row r="229" spans="1:11" ht="18.75" hidden="1" customHeight="1">
      <c r="A229" s="94">
        <v>230</v>
      </c>
      <c r="B229" s="153"/>
      <c r="C229" s="49">
        <v>2120</v>
      </c>
      <c r="D229" s="79" t="s">
        <v>221</v>
      </c>
      <c r="E229" s="145">
        <f t="shared" si="15"/>
        <v>0</v>
      </c>
      <c r="F229" s="145">
        <f t="shared" si="15"/>
        <v>0</v>
      </c>
      <c r="G229" s="145">
        <f t="shared" si="15"/>
        <v>0</v>
      </c>
      <c r="H229" s="145">
        <f t="shared" si="15"/>
        <v>0</v>
      </c>
      <c r="I229" s="145">
        <f t="shared" si="15"/>
        <v>0</v>
      </c>
      <c r="J229" s="7" t="str">
        <f t="shared" si="13"/>
        <v/>
      </c>
      <c r="K229" s="143"/>
    </row>
    <row r="230" spans="1:11" ht="18.75" hidden="1" customHeight="1">
      <c r="A230" s="94">
        <v>235</v>
      </c>
      <c r="B230" s="153"/>
      <c r="C230" s="49">
        <v>2125</v>
      </c>
      <c r="D230" s="79" t="s">
        <v>222</v>
      </c>
      <c r="E230" s="145">
        <f t="shared" si="15"/>
        <v>0</v>
      </c>
      <c r="F230" s="145">
        <f t="shared" si="15"/>
        <v>0</v>
      </c>
      <c r="G230" s="145">
        <f t="shared" si="15"/>
        <v>0</v>
      </c>
      <c r="H230" s="145">
        <f t="shared" si="15"/>
        <v>0</v>
      </c>
      <c r="I230" s="145">
        <f t="shared" si="15"/>
        <v>0</v>
      </c>
      <c r="J230" s="7" t="str">
        <f t="shared" si="13"/>
        <v/>
      </c>
      <c r="K230" s="143"/>
    </row>
    <row r="231" spans="1:11" ht="18.75" hidden="1" customHeight="1">
      <c r="A231" s="94">
        <v>240</v>
      </c>
      <c r="B231" s="71"/>
      <c r="C231" s="49">
        <v>2140</v>
      </c>
      <c r="D231" s="79" t="s">
        <v>223</v>
      </c>
      <c r="E231" s="145">
        <f t="shared" si="15"/>
        <v>0</v>
      </c>
      <c r="F231" s="145">
        <f t="shared" si="15"/>
        <v>0</v>
      </c>
      <c r="G231" s="145">
        <f t="shared" si="15"/>
        <v>0</v>
      </c>
      <c r="H231" s="145">
        <f t="shared" si="15"/>
        <v>0</v>
      </c>
      <c r="I231" s="145">
        <f t="shared" si="15"/>
        <v>0</v>
      </c>
      <c r="J231" s="7" t="str">
        <f t="shared" si="13"/>
        <v/>
      </c>
      <c r="K231" s="143"/>
    </row>
    <row r="232" spans="1:11" ht="18.75" hidden="1" customHeight="1">
      <c r="A232" s="94">
        <v>245</v>
      </c>
      <c r="B232" s="48"/>
      <c r="C232" s="49">
        <v>2190</v>
      </c>
      <c r="D232" s="79" t="s">
        <v>224</v>
      </c>
      <c r="E232" s="154">
        <f t="shared" si="15"/>
        <v>0</v>
      </c>
      <c r="F232" s="154">
        <f t="shared" si="15"/>
        <v>0</v>
      </c>
      <c r="G232" s="154">
        <f t="shared" si="15"/>
        <v>0</v>
      </c>
      <c r="H232" s="154">
        <f t="shared" si="15"/>
        <v>0</v>
      </c>
      <c r="I232" s="154">
        <f t="shared" si="15"/>
        <v>0</v>
      </c>
      <c r="J232" s="7" t="str">
        <f t="shared" si="13"/>
        <v/>
      </c>
      <c r="K232" s="143"/>
    </row>
    <row r="233" spans="1:11" s="62" customFormat="1">
      <c r="A233" s="93">
        <v>250</v>
      </c>
      <c r="B233" s="141">
        <v>2200</v>
      </c>
      <c r="C233" s="471" t="s">
        <v>225</v>
      </c>
      <c r="D233" s="471"/>
      <c r="E233" s="142">
        <f>SUMIF($B$608:$B$12316,$B233,E$608:E$12316)</f>
        <v>64246</v>
      </c>
      <c r="F233" s="142">
        <f>SUMIF($B$608:$B$12316,$B233,F$608:F$12316)</f>
        <v>63486</v>
      </c>
      <c r="G233" s="142">
        <f>SUMIF($B$608:$B$12316,$B233,G$608:G$12316)</f>
        <v>60000</v>
      </c>
      <c r="H233" s="142">
        <f>SUMIF($B$608:$B$12316,$B233,H$608:H$12316)</f>
        <v>60000</v>
      </c>
      <c r="I233" s="142">
        <f>SUMIF($B$608:$B$12316,$B233,I$608:I$12316)</f>
        <v>60000</v>
      </c>
      <c r="J233" s="7">
        <f t="shared" si="13"/>
        <v>1</v>
      </c>
      <c r="K233" s="143"/>
    </row>
    <row r="234" spans="1:11" ht="18.75" customHeight="1">
      <c r="A234" s="94">
        <v>255</v>
      </c>
      <c r="B234" s="48"/>
      <c r="C234" s="49">
        <v>2221</v>
      </c>
      <c r="D234" s="50" t="s">
        <v>226</v>
      </c>
      <c r="E234" s="144">
        <f t="shared" ref="E234:I235" si="16">SUMIF($C$608:$C$12316,$C234,E$608:E$12316)</f>
        <v>54020</v>
      </c>
      <c r="F234" s="144">
        <f t="shared" si="16"/>
        <v>60000</v>
      </c>
      <c r="G234" s="144">
        <f t="shared" si="16"/>
        <v>60000</v>
      </c>
      <c r="H234" s="144">
        <f t="shared" si="16"/>
        <v>60000</v>
      </c>
      <c r="I234" s="144">
        <f t="shared" si="16"/>
        <v>60000</v>
      </c>
      <c r="J234" s="7">
        <f t="shared" si="13"/>
        <v>1</v>
      </c>
      <c r="K234" s="143"/>
    </row>
    <row r="235" spans="1:11" ht="18.75" customHeight="1">
      <c r="A235" s="94">
        <v>265</v>
      </c>
      <c r="B235" s="48"/>
      <c r="C235" s="49">
        <v>2224</v>
      </c>
      <c r="D235" s="50" t="s">
        <v>227</v>
      </c>
      <c r="E235" s="144">
        <f t="shared" si="16"/>
        <v>10226</v>
      </c>
      <c r="F235" s="144">
        <f t="shared" si="16"/>
        <v>3486</v>
      </c>
      <c r="G235" s="144">
        <f t="shared" si="16"/>
        <v>0</v>
      </c>
      <c r="H235" s="144">
        <f t="shared" si="16"/>
        <v>0</v>
      </c>
      <c r="I235" s="144">
        <f t="shared" si="16"/>
        <v>0</v>
      </c>
      <c r="J235" s="7">
        <f t="shared" si="13"/>
        <v>1</v>
      </c>
      <c r="K235" s="143"/>
    </row>
    <row r="236" spans="1:11" s="62" customFormat="1" hidden="1">
      <c r="A236" s="93">
        <v>270</v>
      </c>
      <c r="B236" s="141">
        <v>2500</v>
      </c>
      <c r="C236" s="471" t="s">
        <v>228</v>
      </c>
      <c r="D236" s="471"/>
      <c r="E236" s="150">
        <f t="shared" ref="E236:I240" si="17">SUMIF($B$608:$B$12316,$B236,E$608:E$12316)</f>
        <v>0</v>
      </c>
      <c r="F236" s="150">
        <f t="shared" si="17"/>
        <v>0</v>
      </c>
      <c r="G236" s="150">
        <f t="shared" si="17"/>
        <v>0</v>
      </c>
      <c r="H236" s="150">
        <f t="shared" si="17"/>
        <v>0</v>
      </c>
      <c r="I236" s="150">
        <f t="shared" si="17"/>
        <v>0</v>
      </c>
      <c r="J236" s="7" t="str">
        <f t="shared" si="13"/>
        <v/>
      </c>
      <c r="K236" s="143"/>
    </row>
    <row r="237" spans="1:11" s="62" customFormat="1" ht="18.75" hidden="1" customHeight="1">
      <c r="A237" s="93">
        <v>290</v>
      </c>
      <c r="B237" s="141">
        <v>2600</v>
      </c>
      <c r="C237" s="473" t="s">
        <v>229</v>
      </c>
      <c r="D237" s="473"/>
      <c r="E237" s="150">
        <f t="shared" si="17"/>
        <v>0</v>
      </c>
      <c r="F237" s="150">
        <f t="shared" si="17"/>
        <v>0</v>
      </c>
      <c r="G237" s="150">
        <f t="shared" si="17"/>
        <v>0</v>
      </c>
      <c r="H237" s="150">
        <f t="shared" si="17"/>
        <v>0</v>
      </c>
      <c r="I237" s="150">
        <f t="shared" si="17"/>
        <v>0</v>
      </c>
      <c r="J237" s="7" t="str">
        <f t="shared" si="13"/>
        <v/>
      </c>
      <c r="K237" s="143"/>
    </row>
    <row r="238" spans="1:11" s="62" customFormat="1" ht="18.75" hidden="1" customHeight="1">
      <c r="A238" s="93">
        <v>320</v>
      </c>
      <c r="B238" s="141">
        <v>2700</v>
      </c>
      <c r="C238" s="473" t="s">
        <v>230</v>
      </c>
      <c r="D238" s="473"/>
      <c r="E238" s="150">
        <f t="shared" si="17"/>
        <v>0</v>
      </c>
      <c r="F238" s="150">
        <f t="shared" si="17"/>
        <v>0</v>
      </c>
      <c r="G238" s="150">
        <f t="shared" si="17"/>
        <v>0</v>
      </c>
      <c r="H238" s="150">
        <f t="shared" si="17"/>
        <v>0</v>
      </c>
      <c r="I238" s="150">
        <f t="shared" si="17"/>
        <v>0</v>
      </c>
      <c r="J238" s="7" t="str">
        <f t="shared" si="13"/>
        <v/>
      </c>
      <c r="K238" s="143"/>
    </row>
    <row r="239" spans="1:11" s="62" customFormat="1" ht="30" hidden="1" customHeight="1">
      <c r="A239" s="93">
        <v>330</v>
      </c>
      <c r="B239" s="141">
        <v>2800</v>
      </c>
      <c r="C239" s="473" t="s">
        <v>231</v>
      </c>
      <c r="D239" s="473"/>
      <c r="E239" s="150">
        <f t="shared" si="17"/>
        <v>0</v>
      </c>
      <c r="F239" s="150">
        <f t="shared" si="17"/>
        <v>0</v>
      </c>
      <c r="G239" s="150">
        <f t="shared" si="17"/>
        <v>0</v>
      </c>
      <c r="H239" s="150">
        <f t="shared" si="17"/>
        <v>0</v>
      </c>
      <c r="I239" s="150">
        <f t="shared" si="17"/>
        <v>0</v>
      </c>
      <c r="J239" s="7" t="str">
        <f t="shared" si="13"/>
        <v/>
      </c>
      <c r="K239" s="152"/>
    </row>
    <row r="240" spans="1:11" s="62" customFormat="1">
      <c r="A240" s="93">
        <v>350</v>
      </c>
      <c r="B240" s="141">
        <v>2900</v>
      </c>
      <c r="C240" s="471" t="s">
        <v>232</v>
      </c>
      <c r="D240" s="471"/>
      <c r="E240" s="142">
        <f t="shared" si="17"/>
        <v>2213</v>
      </c>
      <c r="F240" s="142">
        <f t="shared" si="17"/>
        <v>4200</v>
      </c>
      <c r="G240" s="142">
        <f t="shared" si="17"/>
        <v>0</v>
      </c>
      <c r="H240" s="142">
        <f t="shared" si="17"/>
        <v>0</v>
      </c>
      <c r="I240" s="142">
        <f t="shared" si="17"/>
        <v>0</v>
      </c>
      <c r="J240" s="7">
        <f t="shared" si="13"/>
        <v>1</v>
      </c>
      <c r="K240" s="143"/>
    </row>
    <row r="241" spans="1:11" ht="18.75" hidden="1" customHeight="1">
      <c r="A241" s="94">
        <v>355</v>
      </c>
      <c r="B241" s="153"/>
      <c r="C241" s="49">
        <v>2910</v>
      </c>
      <c r="D241" s="155" t="s">
        <v>233</v>
      </c>
      <c r="E241" s="145">
        <f t="shared" ref="E241:I248" si="18">SUMIF($C$608:$C$12316,$C241,E$608:E$12316)</f>
        <v>0</v>
      </c>
      <c r="F241" s="145">
        <f t="shared" si="18"/>
        <v>0</v>
      </c>
      <c r="G241" s="145">
        <f t="shared" si="18"/>
        <v>0</v>
      </c>
      <c r="H241" s="145">
        <f t="shared" si="18"/>
        <v>0</v>
      </c>
      <c r="I241" s="145">
        <f t="shared" si="18"/>
        <v>0</v>
      </c>
      <c r="J241" s="7" t="str">
        <f t="shared" si="13"/>
        <v/>
      </c>
      <c r="K241" s="143"/>
    </row>
    <row r="242" spans="1:11" ht="18.75" hidden="1" customHeight="1">
      <c r="A242" s="94">
        <v>355</v>
      </c>
      <c r="B242" s="153"/>
      <c r="C242" s="49">
        <v>2920</v>
      </c>
      <c r="D242" s="155" t="s">
        <v>234</v>
      </c>
      <c r="E242" s="145">
        <f t="shared" si="18"/>
        <v>0</v>
      </c>
      <c r="F242" s="145">
        <f t="shared" si="18"/>
        <v>0</v>
      </c>
      <c r="G242" s="145">
        <f t="shared" si="18"/>
        <v>0</v>
      </c>
      <c r="H242" s="145">
        <f t="shared" si="18"/>
        <v>0</v>
      </c>
      <c r="I242" s="145">
        <f t="shared" si="18"/>
        <v>0</v>
      </c>
      <c r="J242" s="7" t="str">
        <f t="shared" si="13"/>
        <v/>
      </c>
      <c r="K242" s="143"/>
    </row>
    <row r="243" spans="1:11" hidden="1">
      <c r="A243" s="94">
        <v>375</v>
      </c>
      <c r="B243" s="153"/>
      <c r="C243" s="49">
        <v>2969</v>
      </c>
      <c r="D243" s="155" t="s">
        <v>235</v>
      </c>
      <c r="E243" s="145">
        <f t="shared" si="18"/>
        <v>0</v>
      </c>
      <c r="F243" s="145">
        <f t="shared" si="18"/>
        <v>0</v>
      </c>
      <c r="G243" s="145">
        <f t="shared" si="18"/>
        <v>0</v>
      </c>
      <c r="H243" s="145">
        <f t="shared" si="18"/>
        <v>0</v>
      </c>
      <c r="I243" s="145">
        <f t="shared" si="18"/>
        <v>0</v>
      </c>
      <c r="J243" s="7" t="str">
        <f t="shared" si="13"/>
        <v/>
      </c>
      <c r="K243" s="143"/>
    </row>
    <row r="244" spans="1:11" hidden="1">
      <c r="A244" s="94">
        <v>380</v>
      </c>
      <c r="B244" s="153"/>
      <c r="C244" s="156">
        <v>2970</v>
      </c>
      <c r="D244" s="157" t="s">
        <v>236</v>
      </c>
      <c r="E244" s="158">
        <f t="shared" si="18"/>
        <v>0</v>
      </c>
      <c r="F244" s="158">
        <f t="shared" si="18"/>
        <v>0</v>
      </c>
      <c r="G244" s="158">
        <f t="shared" si="18"/>
        <v>0</v>
      </c>
      <c r="H244" s="158">
        <f t="shared" si="18"/>
        <v>0</v>
      </c>
      <c r="I244" s="158">
        <f t="shared" si="18"/>
        <v>0</v>
      </c>
      <c r="J244" s="7" t="str">
        <f t="shared" si="13"/>
        <v/>
      </c>
      <c r="K244" s="152"/>
    </row>
    <row r="245" spans="1:11" ht="18.75" hidden="1" customHeight="1">
      <c r="A245" s="94">
        <v>385</v>
      </c>
      <c r="B245" s="153"/>
      <c r="C245" s="49">
        <v>2989</v>
      </c>
      <c r="D245" s="155" t="s">
        <v>237</v>
      </c>
      <c r="E245" s="154">
        <f t="shared" si="18"/>
        <v>0</v>
      </c>
      <c r="F245" s="154">
        <f t="shared" si="18"/>
        <v>0</v>
      </c>
      <c r="G245" s="154">
        <f t="shared" si="18"/>
        <v>0</v>
      </c>
      <c r="H245" s="154">
        <f t="shared" si="18"/>
        <v>0</v>
      </c>
      <c r="I245" s="154">
        <f t="shared" si="18"/>
        <v>0</v>
      </c>
      <c r="J245" s="7" t="str">
        <f t="shared" si="13"/>
        <v/>
      </c>
      <c r="K245" s="143"/>
    </row>
    <row r="246" spans="1:11" ht="34.5" hidden="1" customHeight="1">
      <c r="A246" s="94">
        <v>390</v>
      </c>
      <c r="B246" s="48"/>
      <c r="C246" s="49">
        <v>2990</v>
      </c>
      <c r="D246" s="155" t="s">
        <v>238</v>
      </c>
      <c r="E246" s="145">
        <f t="shared" si="18"/>
        <v>0</v>
      </c>
      <c r="F246" s="145">
        <f t="shared" si="18"/>
        <v>4200</v>
      </c>
      <c r="G246" s="145">
        <f t="shared" si="18"/>
        <v>0</v>
      </c>
      <c r="H246" s="145">
        <f t="shared" si="18"/>
        <v>0</v>
      </c>
      <c r="I246" s="145">
        <f t="shared" si="18"/>
        <v>0</v>
      </c>
      <c r="J246" s="7">
        <f t="shared" si="13"/>
        <v>1</v>
      </c>
      <c r="K246" s="143"/>
    </row>
    <row r="247" spans="1:11" ht="18.75" customHeight="1">
      <c r="A247" s="94">
        <v>390</v>
      </c>
      <c r="B247" s="48"/>
      <c r="C247" s="49">
        <v>2991</v>
      </c>
      <c r="D247" s="155" t="s">
        <v>239</v>
      </c>
      <c r="E247" s="144">
        <f>SUMIF($C$608:$C$12316,$C247,E$608:E$12316)</f>
        <v>2213</v>
      </c>
      <c r="F247" s="144">
        <f t="shared" si="18"/>
        <v>0</v>
      </c>
      <c r="G247" s="144">
        <f t="shared" si="18"/>
        <v>0</v>
      </c>
      <c r="H247" s="144">
        <f t="shared" si="18"/>
        <v>0</v>
      </c>
      <c r="I247" s="144">
        <f t="shared" si="18"/>
        <v>0</v>
      </c>
      <c r="J247" s="7">
        <f t="shared" si="13"/>
        <v>1</v>
      </c>
      <c r="K247" s="143"/>
    </row>
    <row r="248" spans="1:11" ht="18.75" hidden="1" customHeight="1">
      <c r="A248" s="94">
        <v>395</v>
      </c>
      <c r="B248" s="48"/>
      <c r="C248" s="49">
        <v>2992</v>
      </c>
      <c r="D248" s="79" t="s">
        <v>240</v>
      </c>
      <c r="E248" s="145">
        <f t="shared" si="18"/>
        <v>0</v>
      </c>
      <c r="F248" s="145">
        <f t="shared" si="18"/>
        <v>0</v>
      </c>
      <c r="G248" s="145">
        <f t="shared" si="18"/>
        <v>0</v>
      </c>
      <c r="H248" s="145">
        <f t="shared" si="18"/>
        <v>0</v>
      </c>
      <c r="I248" s="145">
        <f t="shared" si="18"/>
        <v>0</v>
      </c>
      <c r="J248" s="7" t="str">
        <f t="shared" si="13"/>
        <v/>
      </c>
      <c r="K248" s="143"/>
    </row>
    <row r="249" spans="1:11" s="62" customFormat="1" ht="18.75" hidden="1" customHeight="1">
      <c r="A249" s="159">
        <v>397</v>
      </c>
      <c r="B249" s="141">
        <v>3300</v>
      </c>
      <c r="C249" s="160" t="s">
        <v>241</v>
      </c>
      <c r="D249" s="161"/>
      <c r="E249" s="150">
        <f>SUMIF($B$608:$B$12316,$B249,E$608:E$12316)</f>
        <v>0</v>
      </c>
      <c r="F249" s="150">
        <f>SUMIF($B$608:$B$12316,$B249,F$608:F$12316)</f>
        <v>0</v>
      </c>
      <c r="G249" s="150">
        <f>SUMIF($B$608:$B$12316,$B249,G$608:G$12316)</f>
        <v>0</v>
      </c>
      <c r="H249" s="150">
        <f>SUMIF($B$608:$B$12316,$B249,H$608:H$12316)</f>
        <v>0</v>
      </c>
      <c r="I249" s="150">
        <f>SUMIF($B$608:$B$12316,$B249,I$608:I$12316)</f>
        <v>0</v>
      </c>
      <c r="J249" s="7" t="str">
        <f t="shared" si="13"/>
        <v/>
      </c>
      <c r="K249" s="143"/>
    </row>
    <row r="250" spans="1:11" ht="18.75" hidden="1" customHeight="1">
      <c r="A250" s="57">
        <v>398</v>
      </c>
      <c r="B250" s="71"/>
      <c r="C250" s="49">
        <v>3301</v>
      </c>
      <c r="D250" s="162" t="s">
        <v>242</v>
      </c>
      <c r="E250" s="145">
        <f t="shared" ref="E250:I254" si="19">SUMIF($C$608:$C$12316,$C250,E$608:E$12316)</f>
        <v>0</v>
      </c>
      <c r="F250" s="145">
        <f t="shared" si="19"/>
        <v>0</v>
      </c>
      <c r="G250" s="145">
        <f t="shared" si="19"/>
        <v>0</v>
      </c>
      <c r="H250" s="145">
        <f t="shared" si="19"/>
        <v>0</v>
      </c>
      <c r="I250" s="145">
        <f t="shared" si="19"/>
        <v>0</v>
      </c>
      <c r="J250" s="7" t="str">
        <f t="shared" si="13"/>
        <v/>
      </c>
      <c r="K250" s="143"/>
    </row>
    <row r="251" spans="1:11" ht="18.75" hidden="1" customHeight="1">
      <c r="A251" s="57">
        <v>399</v>
      </c>
      <c r="B251" s="71"/>
      <c r="C251" s="49">
        <v>3302</v>
      </c>
      <c r="D251" s="162" t="s">
        <v>243</v>
      </c>
      <c r="E251" s="145">
        <f t="shared" si="19"/>
        <v>0</v>
      </c>
      <c r="F251" s="145">
        <f t="shared" si="19"/>
        <v>0</v>
      </c>
      <c r="G251" s="145">
        <f t="shared" si="19"/>
        <v>0</v>
      </c>
      <c r="H251" s="145">
        <f t="shared" si="19"/>
        <v>0</v>
      </c>
      <c r="I251" s="145">
        <f t="shared" si="19"/>
        <v>0</v>
      </c>
      <c r="J251" s="7" t="str">
        <f t="shared" ref="J251:J282" si="20">(IF(OR($E251&lt;&gt;0,$F251&lt;&gt;0,$G251&lt;&gt;0,$H251&lt;&gt;0,$I251&lt;&gt;0),$J$2,""))</f>
        <v/>
      </c>
      <c r="K251" s="143"/>
    </row>
    <row r="252" spans="1:11" ht="18.75" hidden="1" customHeight="1">
      <c r="A252" s="57">
        <v>400</v>
      </c>
      <c r="B252" s="71"/>
      <c r="C252" s="49">
        <v>3304</v>
      </c>
      <c r="D252" s="162" t="s">
        <v>244</v>
      </c>
      <c r="E252" s="145">
        <f t="shared" si="19"/>
        <v>0</v>
      </c>
      <c r="F252" s="145">
        <f t="shared" si="19"/>
        <v>0</v>
      </c>
      <c r="G252" s="145">
        <f t="shared" si="19"/>
        <v>0</v>
      </c>
      <c r="H252" s="145">
        <f t="shared" si="19"/>
        <v>0</v>
      </c>
      <c r="I252" s="145">
        <f t="shared" si="19"/>
        <v>0</v>
      </c>
      <c r="J252" s="7" t="str">
        <f t="shared" si="20"/>
        <v/>
      </c>
      <c r="K252" s="143"/>
    </row>
    <row r="253" spans="1:11" ht="18.75" hidden="1" customHeight="1">
      <c r="A253" s="57">
        <v>401</v>
      </c>
      <c r="B253" s="71"/>
      <c r="C253" s="49">
        <v>3306</v>
      </c>
      <c r="D253" s="162" t="s">
        <v>245</v>
      </c>
      <c r="E253" s="145">
        <f t="shared" si="19"/>
        <v>0</v>
      </c>
      <c r="F253" s="145">
        <f t="shared" si="19"/>
        <v>0</v>
      </c>
      <c r="G253" s="145">
        <f t="shared" si="19"/>
        <v>0</v>
      </c>
      <c r="H253" s="145">
        <f t="shared" si="19"/>
        <v>0</v>
      </c>
      <c r="I253" s="145">
        <f t="shared" si="19"/>
        <v>0</v>
      </c>
      <c r="J253" s="7" t="str">
        <f t="shared" si="20"/>
        <v/>
      </c>
      <c r="K253" s="143"/>
    </row>
    <row r="254" spans="1:11" s="62" customFormat="1" ht="19.5" hidden="1" customHeight="1">
      <c r="A254" s="163">
        <v>404</v>
      </c>
      <c r="B254" s="71"/>
      <c r="C254" s="49">
        <v>3307</v>
      </c>
      <c r="D254" s="162" t="s">
        <v>246</v>
      </c>
      <c r="E254" s="145">
        <f t="shared" si="19"/>
        <v>0</v>
      </c>
      <c r="F254" s="145">
        <f t="shared" si="19"/>
        <v>0</v>
      </c>
      <c r="G254" s="145">
        <f t="shared" si="19"/>
        <v>0</v>
      </c>
      <c r="H254" s="145">
        <f t="shared" si="19"/>
        <v>0</v>
      </c>
      <c r="I254" s="145">
        <f t="shared" si="19"/>
        <v>0</v>
      </c>
      <c r="J254" s="7" t="str">
        <f t="shared" si="20"/>
        <v/>
      </c>
      <c r="K254" s="143"/>
    </row>
    <row r="255" spans="1:11" s="62" customFormat="1" hidden="1">
      <c r="A255" s="163">
        <v>404</v>
      </c>
      <c r="B255" s="141">
        <v>3900</v>
      </c>
      <c r="C255" s="471" t="s">
        <v>247</v>
      </c>
      <c r="D255" s="471"/>
      <c r="E255" s="150">
        <f t="shared" ref="E255:I258" si="21">SUMIF($B$608:$B$12316,$B255,E$608:E$12316)</f>
        <v>0</v>
      </c>
      <c r="F255" s="150">
        <f t="shared" si="21"/>
        <v>0</v>
      </c>
      <c r="G255" s="150">
        <f t="shared" si="21"/>
        <v>0</v>
      </c>
      <c r="H255" s="150">
        <f t="shared" si="21"/>
        <v>0</v>
      </c>
      <c r="I255" s="150">
        <f t="shared" si="21"/>
        <v>0</v>
      </c>
      <c r="J255" s="7" t="str">
        <f t="shared" si="20"/>
        <v/>
      </c>
      <c r="K255" s="143"/>
    </row>
    <row r="256" spans="1:11" s="62" customFormat="1" hidden="1">
      <c r="A256" s="93">
        <v>440</v>
      </c>
      <c r="B256" s="141">
        <v>4000</v>
      </c>
      <c r="C256" s="471" t="s">
        <v>248</v>
      </c>
      <c r="D256" s="471"/>
      <c r="E256" s="150">
        <f t="shared" si="21"/>
        <v>0</v>
      </c>
      <c r="F256" s="150">
        <f t="shared" si="21"/>
        <v>0</v>
      </c>
      <c r="G256" s="150">
        <f t="shared" si="21"/>
        <v>0</v>
      </c>
      <c r="H256" s="150">
        <f t="shared" si="21"/>
        <v>0</v>
      </c>
      <c r="I256" s="150">
        <f t="shared" si="21"/>
        <v>0</v>
      </c>
      <c r="J256" s="7" t="str">
        <f t="shared" si="20"/>
        <v/>
      </c>
      <c r="K256" s="143"/>
    </row>
    <row r="257" spans="1:11" s="62" customFormat="1" hidden="1">
      <c r="A257" s="93">
        <v>450</v>
      </c>
      <c r="B257" s="141">
        <v>4100</v>
      </c>
      <c r="C257" s="471" t="s">
        <v>249</v>
      </c>
      <c r="D257" s="471"/>
      <c r="E257" s="150">
        <f t="shared" si="21"/>
        <v>0</v>
      </c>
      <c r="F257" s="150">
        <f t="shared" si="21"/>
        <v>0</v>
      </c>
      <c r="G257" s="150">
        <f t="shared" si="21"/>
        <v>0</v>
      </c>
      <c r="H257" s="150">
        <f t="shared" si="21"/>
        <v>0</v>
      </c>
      <c r="I257" s="150">
        <f t="shared" si="21"/>
        <v>0</v>
      </c>
      <c r="J257" s="7" t="str">
        <f t="shared" si="20"/>
        <v/>
      </c>
      <c r="K257" s="143"/>
    </row>
    <row r="258" spans="1:11" s="62" customFormat="1">
      <c r="A258" s="93">
        <v>495</v>
      </c>
      <c r="B258" s="141">
        <v>4200</v>
      </c>
      <c r="C258" s="471" t="s">
        <v>250</v>
      </c>
      <c r="D258" s="471"/>
      <c r="E258" s="142">
        <f t="shared" si="21"/>
        <v>26426</v>
      </c>
      <c r="F258" s="142">
        <f t="shared" si="21"/>
        <v>19500</v>
      </c>
      <c r="G258" s="142">
        <f t="shared" si="21"/>
        <v>31000</v>
      </c>
      <c r="H258" s="142">
        <f t="shared" si="21"/>
        <v>31000</v>
      </c>
      <c r="I258" s="142">
        <f t="shared" si="21"/>
        <v>31000</v>
      </c>
      <c r="J258" s="7">
        <f t="shared" si="20"/>
        <v>1</v>
      </c>
      <c r="K258" s="143"/>
    </row>
    <row r="259" spans="1:11" ht="18.75" hidden="1" customHeight="1">
      <c r="A259" s="94">
        <v>500</v>
      </c>
      <c r="B259" s="164"/>
      <c r="C259" s="49">
        <v>4201</v>
      </c>
      <c r="D259" s="50" t="s">
        <v>251</v>
      </c>
      <c r="E259" s="145">
        <f t="shared" ref="E259:I264" si="22">SUMIF($C$608:$C$12316,$C259,E$608:E$12316)</f>
        <v>0</v>
      </c>
      <c r="F259" s="145">
        <f t="shared" si="22"/>
        <v>0</v>
      </c>
      <c r="G259" s="145">
        <f t="shared" si="22"/>
        <v>0</v>
      </c>
      <c r="H259" s="145">
        <f t="shared" si="22"/>
        <v>0</v>
      </c>
      <c r="I259" s="145">
        <f t="shared" si="22"/>
        <v>0</v>
      </c>
      <c r="J259" s="7" t="str">
        <f t="shared" si="20"/>
        <v/>
      </c>
      <c r="K259" s="143"/>
    </row>
    <row r="260" spans="1:11" ht="18.75" hidden="1" customHeight="1">
      <c r="A260" s="94">
        <v>505</v>
      </c>
      <c r="B260" s="164"/>
      <c r="C260" s="49">
        <v>4202</v>
      </c>
      <c r="D260" s="50" t="s">
        <v>252</v>
      </c>
      <c r="E260" s="145">
        <f t="shared" si="22"/>
        <v>0</v>
      </c>
      <c r="F260" s="145">
        <f t="shared" si="22"/>
        <v>0</v>
      </c>
      <c r="G260" s="145">
        <f t="shared" si="22"/>
        <v>0</v>
      </c>
      <c r="H260" s="145">
        <f t="shared" si="22"/>
        <v>0</v>
      </c>
      <c r="I260" s="145">
        <f t="shared" si="22"/>
        <v>0</v>
      </c>
      <c r="J260" s="7" t="str">
        <f t="shared" si="20"/>
        <v/>
      </c>
      <c r="K260" s="143"/>
    </row>
    <row r="261" spans="1:11" ht="18.75" customHeight="1">
      <c r="A261" s="94">
        <v>510</v>
      </c>
      <c r="B261" s="164"/>
      <c r="C261" s="49">
        <v>4214</v>
      </c>
      <c r="D261" s="50" t="s">
        <v>253</v>
      </c>
      <c r="E261" s="144">
        <f t="shared" si="22"/>
        <v>7000</v>
      </c>
      <c r="F261" s="144">
        <f t="shared" si="22"/>
        <v>12000</v>
      </c>
      <c r="G261" s="144">
        <f t="shared" si="22"/>
        <v>12000</v>
      </c>
      <c r="H261" s="144">
        <f t="shared" si="22"/>
        <v>12000</v>
      </c>
      <c r="I261" s="144">
        <f t="shared" si="22"/>
        <v>12000</v>
      </c>
      <c r="J261" s="7">
        <f t="shared" si="20"/>
        <v>1</v>
      </c>
      <c r="K261" s="143"/>
    </row>
    <row r="262" spans="1:11" ht="18.75" hidden="1" customHeight="1">
      <c r="A262" s="94">
        <v>515</v>
      </c>
      <c r="B262" s="164"/>
      <c r="C262" s="49">
        <v>4217</v>
      </c>
      <c r="D262" s="50" t="s">
        <v>254</v>
      </c>
      <c r="E262" s="145">
        <f t="shared" si="22"/>
        <v>0</v>
      </c>
      <c r="F262" s="145">
        <f t="shared" si="22"/>
        <v>0</v>
      </c>
      <c r="G262" s="145">
        <f t="shared" si="22"/>
        <v>0</v>
      </c>
      <c r="H262" s="145">
        <f t="shared" si="22"/>
        <v>0</v>
      </c>
      <c r="I262" s="145">
        <f t="shared" si="22"/>
        <v>0</v>
      </c>
      <c r="J262" s="7" t="str">
        <f t="shared" si="20"/>
        <v/>
      </c>
      <c r="K262" s="143"/>
    </row>
    <row r="263" spans="1:11" ht="18.75" hidden="1" customHeight="1">
      <c r="A263" s="94">
        <v>520</v>
      </c>
      <c r="B263" s="164"/>
      <c r="C263" s="49">
        <v>4218</v>
      </c>
      <c r="D263" s="76" t="s">
        <v>255</v>
      </c>
      <c r="E263" s="145">
        <f t="shared" si="22"/>
        <v>0</v>
      </c>
      <c r="F263" s="145">
        <f t="shared" si="22"/>
        <v>0</v>
      </c>
      <c r="G263" s="145">
        <f t="shared" si="22"/>
        <v>0</v>
      </c>
      <c r="H263" s="145">
        <f t="shared" si="22"/>
        <v>0</v>
      </c>
      <c r="I263" s="145">
        <f t="shared" si="22"/>
        <v>0</v>
      </c>
      <c r="J263" s="7" t="str">
        <f t="shared" si="20"/>
        <v/>
      </c>
      <c r="K263" s="143"/>
    </row>
    <row r="264" spans="1:11" ht="18.75" customHeight="1">
      <c r="A264" s="94">
        <v>525</v>
      </c>
      <c r="B264" s="164"/>
      <c r="C264" s="49">
        <v>4219</v>
      </c>
      <c r="D264" s="104" t="s">
        <v>256</v>
      </c>
      <c r="E264" s="144">
        <f t="shared" si="22"/>
        <v>19426</v>
      </c>
      <c r="F264" s="144">
        <f t="shared" si="22"/>
        <v>7500</v>
      </c>
      <c r="G264" s="144">
        <f t="shared" si="22"/>
        <v>19000</v>
      </c>
      <c r="H264" s="144">
        <f t="shared" si="22"/>
        <v>19000</v>
      </c>
      <c r="I264" s="144">
        <f t="shared" si="22"/>
        <v>19000</v>
      </c>
      <c r="J264" s="7">
        <f t="shared" si="20"/>
        <v>1</v>
      </c>
      <c r="K264" s="143"/>
    </row>
    <row r="265" spans="1:11" s="62" customFormat="1" hidden="1">
      <c r="A265" s="93">
        <v>635</v>
      </c>
      <c r="B265" s="141">
        <v>4300</v>
      </c>
      <c r="C265" s="471" t="s">
        <v>257</v>
      </c>
      <c r="D265" s="471"/>
      <c r="E265" s="150">
        <f>SUMIF($B$608:$B$12316,$B265,E$608:E$12316)</f>
        <v>0</v>
      </c>
      <c r="F265" s="150">
        <f>SUMIF($B$608:$B$12316,$B265,F$608:F$12316)</f>
        <v>0</v>
      </c>
      <c r="G265" s="150">
        <f>SUMIF($B$608:$B$12316,$B265,G$608:G$12316)</f>
        <v>0</v>
      </c>
      <c r="H265" s="150">
        <f>SUMIF($B$608:$B$12316,$B265,H$608:H$12316)</f>
        <v>0</v>
      </c>
      <c r="I265" s="150">
        <f>SUMIF($B$608:$B$12316,$B265,I$608:I$12316)</f>
        <v>0</v>
      </c>
      <c r="J265" s="7" t="str">
        <f t="shared" si="20"/>
        <v/>
      </c>
      <c r="K265" s="143"/>
    </row>
    <row r="266" spans="1:11" ht="18.75" hidden="1" customHeight="1">
      <c r="A266" s="94">
        <v>640</v>
      </c>
      <c r="B266" s="164"/>
      <c r="C266" s="49">
        <v>4301</v>
      </c>
      <c r="D266" s="76" t="s">
        <v>258</v>
      </c>
      <c r="E266" s="145">
        <f t="shared" ref="E266:I268" si="23">SUMIF($C$608:$C$12316,$C266,E$608:E$12316)</f>
        <v>0</v>
      </c>
      <c r="F266" s="145">
        <f t="shared" si="23"/>
        <v>0</v>
      </c>
      <c r="G266" s="145">
        <f t="shared" si="23"/>
        <v>0</v>
      </c>
      <c r="H266" s="145">
        <f t="shared" si="23"/>
        <v>0</v>
      </c>
      <c r="I266" s="145">
        <f t="shared" si="23"/>
        <v>0</v>
      </c>
      <c r="J266" s="7" t="str">
        <f t="shared" si="20"/>
        <v/>
      </c>
      <c r="K266" s="143"/>
    </row>
    <row r="267" spans="1:11" ht="18.75" hidden="1" customHeight="1">
      <c r="A267" s="94">
        <v>645</v>
      </c>
      <c r="B267" s="164"/>
      <c r="C267" s="49">
        <v>4302</v>
      </c>
      <c r="D267" s="50" t="s">
        <v>259</v>
      </c>
      <c r="E267" s="145">
        <f t="shared" si="23"/>
        <v>0</v>
      </c>
      <c r="F267" s="145">
        <f t="shared" si="23"/>
        <v>0</v>
      </c>
      <c r="G267" s="145">
        <f t="shared" si="23"/>
        <v>0</v>
      </c>
      <c r="H267" s="145">
        <f t="shared" si="23"/>
        <v>0</v>
      </c>
      <c r="I267" s="145">
        <f t="shared" si="23"/>
        <v>0</v>
      </c>
      <c r="J267" s="7" t="str">
        <f t="shared" si="20"/>
        <v/>
      </c>
      <c r="K267" s="143"/>
    </row>
    <row r="268" spans="1:11" ht="18.75" hidden="1" customHeight="1">
      <c r="A268" s="94">
        <v>650</v>
      </c>
      <c r="B268" s="164"/>
      <c r="C268" s="49">
        <v>4309</v>
      </c>
      <c r="D268" s="80" t="s">
        <v>260</v>
      </c>
      <c r="E268" s="145">
        <f t="shared" si="23"/>
        <v>0</v>
      </c>
      <c r="F268" s="145">
        <f t="shared" si="23"/>
        <v>0</v>
      </c>
      <c r="G268" s="145">
        <f t="shared" si="23"/>
        <v>0</v>
      </c>
      <c r="H268" s="145">
        <f t="shared" si="23"/>
        <v>0</v>
      </c>
      <c r="I268" s="145">
        <f t="shared" si="23"/>
        <v>0</v>
      </c>
      <c r="J268" s="7" t="str">
        <f t="shared" si="20"/>
        <v/>
      </c>
      <c r="K268" s="143"/>
    </row>
    <row r="269" spans="1:11" s="62" customFormat="1" hidden="1">
      <c r="A269" s="93">
        <v>655</v>
      </c>
      <c r="B269" s="141">
        <v>4400</v>
      </c>
      <c r="C269" s="471" t="s">
        <v>261</v>
      </c>
      <c r="D269" s="471"/>
      <c r="E269" s="150">
        <f t="shared" ref="E269:I272" si="24">SUMIF($B$608:$B$12316,$B269,E$608:E$12316)</f>
        <v>0</v>
      </c>
      <c r="F269" s="150">
        <f t="shared" si="24"/>
        <v>0</v>
      </c>
      <c r="G269" s="150">
        <f t="shared" si="24"/>
        <v>0</v>
      </c>
      <c r="H269" s="150">
        <f t="shared" si="24"/>
        <v>0</v>
      </c>
      <c r="I269" s="150">
        <f t="shared" si="24"/>
        <v>0</v>
      </c>
      <c r="J269" s="7" t="str">
        <f t="shared" si="20"/>
        <v/>
      </c>
      <c r="K269" s="143"/>
    </row>
    <row r="270" spans="1:11" s="62" customFormat="1">
      <c r="A270" s="93">
        <v>665</v>
      </c>
      <c r="B270" s="141">
        <v>4500</v>
      </c>
      <c r="C270" s="471" t="s">
        <v>262</v>
      </c>
      <c r="D270" s="471"/>
      <c r="E270" s="142">
        <f t="shared" si="24"/>
        <v>247300</v>
      </c>
      <c r="F270" s="142">
        <f t="shared" si="24"/>
        <v>240600</v>
      </c>
      <c r="G270" s="142">
        <f t="shared" si="24"/>
        <v>262000</v>
      </c>
      <c r="H270" s="142">
        <f t="shared" si="24"/>
        <v>277000</v>
      </c>
      <c r="I270" s="142">
        <f t="shared" si="24"/>
        <v>292000</v>
      </c>
      <c r="J270" s="7">
        <f t="shared" si="20"/>
        <v>1</v>
      </c>
      <c r="K270" s="143"/>
    </row>
    <row r="271" spans="1:11" s="62" customFormat="1" ht="18.75" customHeight="1">
      <c r="A271" s="93">
        <v>675</v>
      </c>
      <c r="B271" s="141">
        <v>4600</v>
      </c>
      <c r="C271" s="473" t="s">
        <v>263</v>
      </c>
      <c r="D271" s="473"/>
      <c r="E271" s="142">
        <f t="shared" si="24"/>
        <v>15747</v>
      </c>
      <c r="F271" s="142">
        <f t="shared" si="24"/>
        <v>20678</v>
      </c>
      <c r="G271" s="142">
        <f t="shared" si="24"/>
        <v>15450</v>
      </c>
      <c r="H271" s="142">
        <f t="shared" si="24"/>
        <v>15450</v>
      </c>
      <c r="I271" s="142">
        <f t="shared" si="24"/>
        <v>15450</v>
      </c>
      <c r="J271" s="7">
        <f t="shared" si="20"/>
        <v>1</v>
      </c>
      <c r="K271" s="152"/>
    </row>
    <row r="272" spans="1:11" s="62" customFormat="1" hidden="1">
      <c r="A272" s="93">
        <v>685</v>
      </c>
      <c r="B272" s="141">
        <v>4900</v>
      </c>
      <c r="C272" s="471" t="s">
        <v>264</v>
      </c>
      <c r="D272" s="471"/>
      <c r="E272" s="150">
        <f t="shared" si="24"/>
        <v>0</v>
      </c>
      <c r="F272" s="150">
        <f t="shared" si="24"/>
        <v>0</v>
      </c>
      <c r="G272" s="150">
        <f t="shared" si="24"/>
        <v>0</v>
      </c>
      <c r="H272" s="150">
        <f t="shared" si="24"/>
        <v>0</v>
      </c>
      <c r="I272" s="150">
        <f t="shared" si="24"/>
        <v>0</v>
      </c>
      <c r="J272" s="7" t="str">
        <f t="shared" si="20"/>
        <v/>
      </c>
      <c r="K272" s="152"/>
    </row>
    <row r="273" spans="1:11" ht="18.75" hidden="1" customHeight="1">
      <c r="A273" s="94">
        <v>690</v>
      </c>
      <c r="B273" s="164"/>
      <c r="C273" s="49">
        <v>4901</v>
      </c>
      <c r="D273" s="80" t="s">
        <v>265</v>
      </c>
      <c r="E273" s="145">
        <f t="shared" ref="E273:I274" si="25">SUMIF($C$608:$C$12316,$C273,E$608:E$12316)</f>
        <v>0</v>
      </c>
      <c r="F273" s="145">
        <f t="shared" si="25"/>
        <v>0</v>
      </c>
      <c r="G273" s="145">
        <f t="shared" si="25"/>
        <v>0</v>
      </c>
      <c r="H273" s="145">
        <f t="shared" si="25"/>
        <v>0</v>
      </c>
      <c r="I273" s="145">
        <f t="shared" si="25"/>
        <v>0</v>
      </c>
      <c r="J273" s="7" t="str">
        <f t="shared" si="20"/>
        <v/>
      </c>
      <c r="K273" s="152"/>
    </row>
    <row r="274" spans="1:11" ht="18.75" hidden="1" customHeight="1">
      <c r="A274" s="94">
        <v>695</v>
      </c>
      <c r="B274" s="164"/>
      <c r="C274" s="49">
        <v>4902</v>
      </c>
      <c r="D274" s="80" t="s">
        <v>266</v>
      </c>
      <c r="E274" s="145">
        <f t="shared" si="25"/>
        <v>0</v>
      </c>
      <c r="F274" s="145">
        <f t="shared" si="25"/>
        <v>0</v>
      </c>
      <c r="G274" s="145">
        <f t="shared" si="25"/>
        <v>0</v>
      </c>
      <c r="H274" s="145">
        <f t="shared" si="25"/>
        <v>0</v>
      </c>
      <c r="I274" s="145">
        <f t="shared" si="25"/>
        <v>0</v>
      </c>
      <c r="J274" s="7" t="str">
        <f t="shared" si="20"/>
        <v/>
      </c>
      <c r="K274" s="143"/>
    </row>
    <row r="275" spans="1:11" s="166" customFormat="1">
      <c r="A275" s="93">
        <v>700</v>
      </c>
      <c r="B275" s="165">
        <v>5100</v>
      </c>
      <c r="C275" s="470" t="s">
        <v>267</v>
      </c>
      <c r="D275" s="470"/>
      <c r="E275" s="142">
        <f t="shared" ref="E275:I276" si="26">SUMIF($B$608:$B$12316,$B275,E$608:E$12316)</f>
        <v>7459135</v>
      </c>
      <c r="F275" s="142">
        <f t="shared" si="26"/>
        <v>2362955</v>
      </c>
      <c r="G275" s="142">
        <f t="shared" si="26"/>
        <v>6410000</v>
      </c>
      <c r="H275" s="142">
        <f t="shared" si="26"/>
        <v>6375000</v>
      </c>
      <c r="I275" s="142">
        <f t="shared" si="26"/>
        <v>6100000</v>
      </c>
      <c r="J275" s="7">
        <f t="shared" si="20"/>
        <v>1</v>
      </c>
      <c r="K275" s="143"/>
    </row>
    <row r="276" spans="1:11" s="166" customFormat="1">
      <c r="A276" s="93">
        <v>710</v>
      </c>
      <c r="B276" s="165">
        <v>5200</v>
      </c>
      <c r="C276" s="470" t="s">
        <v>268</v>
      </c>
      <c r="D276" s="470"/>
      <c r="E276" s="142">
        <f t="shared" si="26"/>
        <v>766580</v>
      </c>
      <c r="F276" s="142">
        <f t="shared" si="26"/>
        <v>317400</v>
      </c>
      <c r="G276" s="142">
        <f t="shared" si="26"/>
        <v>655500</v>
      </c>
      <c r="H276" s="142">
        <f t="shared" si="26"/>
        <v>647500</v>
      </c>
      <c r="I276" s="142">
        <f t="shared" si="26"/>
        <v>540000</v>
      </c>
      <c r="J276" s="7">
        <f t="shared" si="20"/>
        <v>1</v>
      </c>
      <c r="K276" s="143"/>
    </row>
    <row r="277" spans="1:11" s="170" customFormat="1" ht="18.75" customHeight="1">
      <c r="A277" s="94">
        <v>715</v>
      </c>
      <c r="B277" s="167"/>
      <c r="C277" s="168">
        <v>5201</v>
      </c>
      <c r="D277" s="169" t="s">
        <v>269</v>
      </c>
      <c r="E277" s="144">
        <f t="shared" ref="E277:I283" si="27">SUMIF($C$608:$C$12316,$C277,E$608:E$12316)</f>
        <v>7480</v>
      </c>
      <c r="F277" s="144">
        <f t="shared" si="27"/>
        <v>20000</v>
      </c>
      <c r="G277" s="144">
        <f t="shared" si="27"/>
        <v>25000</v>
      </c>
      <c r="H277" s="144">
        <f t="shared" si="27"/>
        <v>20000</v>
      </c>
      <c r="I277" s="144">
        <f t="shared" si="27"/>
        <v>15000</v>
      </c>
      <c r="J277" s="7">
        <f t="shared" si="20"/>
        <v>1</v>
      </c>
      <c r="K277" s="143"/>
    </row>
    <row r="278" spans="1:11" s="170" customFormat="1" ht="18.75" customHeight="1">
      <c r="A278" s="94">
        <v>720</v>
      </c>
      <c r="B278" s="167"/>
      <c r="C278" s="168">
        <v>5202</v>
      </c>
      <c r="D278" s="169" t="s">
        <v>270</v>
      </c>
      <c r="E278" s="144">
        <f t="shared" si="27"/>
        <v>0</v>
      </c>
      <c r="F278" s="144">
        <f t="shared" si="27"/>
        <v>0</v>
      </c>
      <c r="G278" s="144">
        <f t="shared" si="27"/>
        <v>20000</v>
      </c>
      <c r="H278" s="144">
        <f t="shared" si="27"/>
        <v>0</v>
      </c>
      <c r="I278" s="144">
        <f t="shared" si="27"/>
        <v>25000</v>
      </c>
      <c r="J278" s="7">
        <f t="shared" si="20"/>
        <v>1</v>
      </c>
      <c r="K278" s="143"/>
    </row>
    <row r="279" spans="1:11" s="170" customFormat="1" ht="18.75" customHeight="1">
      <c r="A279" s="94">
        <v>725</v>
      </c>
      <c r="B279" s="167"/>
      <c r="C279" s="168">
        <v>5203</v>
      </c>
      <c r="D279" s="169" t="s">
        <v>271</v>
      </c>
      <c r="E279" s="144">
        <f t="shared" si="27"/>
        <v>253237</v>
      </c>
      <c r="F279" s="144">
        <f t="shared" si="27"/>
        <v>3400</v>
      </c>
      <c r="G279" s="144">
        <f t="shared" si="27"/>
        <v>210500</v>
      </c>
      <c r="H279" s="144">
        <f t="shared" si="27"/>
        <v>312500</v>
      </c>
      <c r="I279" s="144">
        <f t="shared" si="27"/>
        <v>315000</v>
      </c>
      <c r="J279" s="7">
        <f t="shared" si="20"/>
        <v>1</v>
      </c>
      <c r="K279" s="143"/>
    </row>
    <row r="280" spans="1:11" s="170" customFormat="1" ht="18.75" customHeight="1">
      <c r="A280" s="94">
        <v>730</v>
      </c>
      <c r="B280" s="167"/>
      <c r="C280" s="168">
        <v>5204</v>
      </c>
      <c r="D280" s="169" t="s">
        <v>272</v>
      </c>
      <c r="E280" s="144">
        <f t="shared" si="27"/>
        <v>403000</v>
      </c>
      <c r="F280" s="144">
        <f t="shared" si="27"/>
        <v>0</v>
      </c>
      <c r="G280" s="144">
        <f t="shared" si="27"/>
        <v>180000</v>
      </c>
      <c r="H280" s="144">
        <f t="shared" si="27"/>
        <v>30000</v>
      </c>
      <c r="I280" s="144">
        <f t="shared" si="27"/>
        <v>0</v>
      </c>
      <c r="J280" s="7">
        <f t="shared" si="20"/>
        <v>1</v>
      </c>
      <c r="K280" s="143"/>
    </row>
    <row r="281" spans="1:11" s="170" customFormat="1" ht="18.75" customHeight="1">
      <c r="A281" s="94">
        <v>735</v>
      </c>
      <c r="B281" s="167"/>
      <c r="C281" s="168">
        <v>5205</v>
      </c>
      <c r="D281" s="169" t="s">
        <v>273</v>
      </c>
      <c r="E281" s="144">
        <f t="shared" si="27"/>
        <v>9320</v>
      </c>
      <c r="F281" s="144">
        <f t="shared" si="27"/>
        <v>0</v>
      </c>
      <c r="G281" s="144">
        <f t="shared" si="27"/>
        <v>0</v>
      </c>
      <c r="H281" s="144">
        <f t="shared" si="27"/>
        <v>5000</v>
      </c>
      <c r="I281" s="144">
        <f t="shared" si="27"/>
        <v>5000</v>
      </c>
      <c r="J281" s="7">
        <f t="shared" si="20"/>
        <v>1</v>
      </c>
      <c r="K281" s="143"/>
    </row>
    <row r="282" spans="1:11" s="170" customFormat="1" ht="18.75" customHeight="1">
      <c r="A282" s="94">
        <v>740</v>
      </c>
      <c r="B282" s="167"/>
      <c r="C282" s="168">
        <v>5206</v>
      </c>
      <c r="D282" s="169" t="s">
        <v>274</v>
      </c>
      <c r="E282" s="144">
        <f t="shared" si="27"/>
        <v>88143</v>
      </c>
      <c r="F282" s="144">
        <f t="shared" si="27"/>
        <v>286000</v>
      </c>
      <c r="G282" s="144">
        <f t="shared" si="27"/>
        <v>200000</v>
      </c>
      <c r="H282" s="144">
        <f t="shared" si="27"/>
        <v>250000</v>
      </c>
      <c r="I282" s="144">
        <f t="shared" si="27"/>
        <v>160000</v>
      </c>
      <c r="J282" s="7">
        <f t="shared" si="20"/>
        <v>1</v>
      </c>
      <c r="K282" s="143"/>
    </row>
    <row r="283" spans="1:11" s="170" customFormat="1" ht="18.75" customHeight="1">
      <c r="A283" s="94">
        <v>745</v>
      </c>
      <c r="B283" s="167"/>
      <c r="C283" s="168">
        <v>5219</v>
      </c>
      <c r="D283" s="169" t="s">
        <v>275</v>
      </c>
      <c r="E283" s="144">
        <f t="shared" si="27"/>
        <v>5400</v>
      </c>
      <c r="F283" s="144">
        <f t="shared" si="27"/>
        <v>8000</v>
      </c>
      <c r="G283" s="144">
        <f t="shared" si="27"/>
        <v>20000</v>
      </c>
      <c r="H283" s="144">
        <f t="shared" si="27"/>
        <v>30000</v>
      </c>
      <c r="I283" s="144">
        <f t="shared" si="27"/>
        <v>20000</v>
      </c>
      <c r="J283" s="7">
        <f t="shared" ref="J283:J300" si="28">(IF(OR($E283&lt;&gt;0,$F283&lt;&gt;0,$G283&lt;&gt;0,$H283&lt;&gt;0,$I283&lt;&gt;0),$J$2,""))</f>
        <v>1</v>
      </c>
      <c r="K283" s="143"/>
    </row>
    <row r="284" spans="1:11" s="166" customFormat="1">
      <c r="A284" s="93">
        <v>750</v>
      </c>
      <c r="B284" s="165">
        <v>5300</v>
      </c>
      <c r="C284" s="470" t="s">
        <v>276</v>
      </c>
      <c r="D284" s="470"/>
      <c r="E284" s="142">
        <f>SUMIF($B$608:$B$12316,$B284,E$608:E$12316)</f>
        <v>69890</v>
      </c>
      <c r="F284" s="142">
        <f>SUMIF($B$608:$B$12316,$B284,F$608:F$12316)</f>
        <v>0</v>
      </c>
      <c r="G284" s="142">
        <f>SUMIF($B$608:$B$12316,$B284,G$608:G$12316)</f>
        <v>2500</v>
      </c>
      <c r="H284" s="142">
        <f>SUMIF($B$608:$B$12316,$B284,H$608:H$12316)</f>
        <v>2500</v>
      </c>
      <c r="I284" s="142">
        <f>SUMIF($B$608:$B$12316,$B284,I$608:I$12316)</f>
        <v>2500</v>
      </c>
      <c r="J284" s="7">
        <f t="shared" si="28"/>
        <v>1</v>
      </c>
      <c r="K284" s="143"/>
    </row>
    <row r="285" spans="1:11" s="170" customFormat="1" ht="18.75" customHeight="1">
      <c r="A285" s="94">
        <v>755</v>
      </c>
      <c r="B285" s="167"/>
      <c r="C285" s="168">
        <v>5301</v>
      </c>
      <c r="D285" s="169" t="s">
        <v>277</v>
      </c>
      <c r="E285" s="144">
        <f t="shared" ref="E285:I286" si="29">SUMIF($C$608:$C$12316,$C285,E$608:E$12316)</f>
        <v>5774</v>
      </c>
      <c r="F285" s="144">
        <f t="shared" si="29"/>
        <v>0</v>
      </c>
      <c r="G285" s="144">
        <f t="shared" si="29"/>
        <v>2500</v>
      </c>
      <c r="H285" s="144">
        <f t="shared" si="29"/>
        <v>2500</v>
      </c>
      <c r="I285" s="144">
        <f t="shared" si="29"/>
        <v>2500</v>
      </c>
      <c r="J285" s="7">
        <f t="shared" si="28"/>
        <v>1</v>
      </c>
      <c r="K285" s="143"/>
    </row>
    <row r="286" spans="1:11" s="170" customFormat="1" ht="18.75" customHeight="1">
      <c r="A286" s="94">
        <v>760</v>
      </c>
      <c r="B286" s="167"/>
      <c r="C286" s="168">
        <v>5309</v>
      </c>
      <c r="D286" s="169" t="s">
        <v>278</v>
      </c>
      <c r="E286" s="144">
        <f t="shared" si="29"/>
        <v>64116</v>
      </c>
      <c r="F286" s="144">
        <f t="shared" si="29"/>
        <v>0</v>
      </c>
      <c r="G286" s="144">
        <f t="shared" si="29"/>
        <v>0</v>
      </c>
      <c r="H286" s="144">
        <f t="shared" si="29"/>
        <v>0</v>
      </c>
      <c r="I286" s="144">
        <f t="shared" si="29"/>
        <v>0</v>
      </c>
      <c r="J286" s="7">
        <f t="shared" si="28"/>
        <v>1</v>
      </c>
      <c r="K286" s="143"/>
    </row>
    <row r="287" spans="1:11" s="166" customFormat="1" hidden="1">
      <c r="A287" s="93">
        <v>765</v>
      </c>
      <c r="B287" s="165">
        <v>5400</v>
      </c>
      <c r="C287" s="470" t="s">
        <v>279</v>
      </c>
      <c r="D287" s="470"/>
      <c r="E287" s="150">
        <f t="shared" ref="E287:I288" si="30">SUMIF($B$608:$B$12316,$B287,E$608:E$12316)</f>
        <v>0</v>
      </c>
      <c r="F287" s="150">
        <f t="shared" si="30"/>
        <v>0</v>
      </c>
      <c r="G287" s="150">
        <f t="shared" si="30"/>
        <v>0</v>
      </c>
      <c r="H287" s="150">
        <f t="shared" si="30"/>
        <v>0</v>
      </c>
      <c r="I287" s="150">
        <f t="shared" si="30"/>
        <v>0</v>
      </c>
      <c r="J287" s="7" t="str">
        <f t="shared" si="28"/>
        <v/>
      </c>
      <c r="K287" s="143"/>
    </row>
    <row r="288" spans="1:11" s="62" customFormat="1" hidden="1">
      <c r="A288" s="93">
        <v>775</v>
      </c>
      <c r="B288" s="141">
        <v>5500</v>
      </c>
      <c r="C288" s="471" t="s">
        <v>280</v>
      </c>
      <c r="D288" s="471"/>
      <c r="E288" s="150">
        <f t="shared" si="30"/>
        <v>0</v>
      </c>
      <c r="F288" s="150">
        <f t="shared" si="30"/>
        <v>0</v>
      </c>
      <c r="G288" s="150">
        <f t="shared" si="30"/>
        <v>0</v>
      </c>
      <c r="H288" s="150">
        <f t="shared" si="30"/>
        <v>0</v>
      </c>
      <c r="I288" s="150">
        <f t="shared" si="30"/>
        <v>0</v>
      </c>
      <c r="J288" s="7" t="str">
        <f t="shared" si="28"/>
        <v/>
      </c>
      <c r="K288" s="143"/>
    </row>
    <row r="289" spans="1:53" ht="18.75" hidden="1" customHeight="1">
      <c r="A289" s="94">
        <v>780</v>
      </c>
      <c r="B289" s="164"/>
      <c r="C289" s="49">
        <v>5501</v>
      </c>
      <c r="D289" s="76" t="s">
        <v>281</v>
      </c>
      <c r="E289" s="145">
        <f t="shared" ref="E289:I292" si="31">SUMIF($C$608:$C$12316,$C289,E$608:E$12316)</f>
        <v>0</v>
      </c>
      <c r="F289" s="145">
        <f t="shared" si="31"/>
        <v>0</v>
      </c>
      <c r="G289" s="145">
        <f t="shared" si="31"/>
        <v>0</v>
      </c>
      <c r="H289" s="145">
        <f t="shared" si="31"/>
        <v>0</v>
      </c>
      <c r="I289" s="145">
        <f t="shared" si="31"/>
        <v>0</v>
      </c>
      <c r="J289" s="7" t="str">
        <f t="shared" si="28"/>
        <v/>
      </c>
      <c r="K289" s="143"/>
    </row>
    <row r="290" spans="1:53" ht="18.75" hidden="1" customHeight="1">
      <c r="A290" s="94">
        <v>785</v>
      </c>
      <c r="B290" s="164"/>
      <c r="C290" s="49">
        <v>5502</v>
      </c>
      <c r="D290" s="76" t="s">
        <v>282</v>
      </c>
      <c r="E290" s="145">
        <f t="shared" si="31"/>
        <v>0</v>
      </c>
      <c r="F290" s="145">
        <f t="shared" si="31"/>
        <v>0</v>
      </c>
      <c r="G290" s="145">
        <f t="shared" si="31"/>
        <v>0</v>
      </c>
      <c r="H290" s="145">
        <f t="shared" si="31"/>
        <v>0</v>
      </c>
      <c r="I290" s="145">
        <f t="shared" si="31"/>
        <v>0</v>
      </c>
      <c r="J290" s="7" t="str">
        <f t="shared" si="28"/>
        <v/>
      </c>
      <c r="K290" s="143"/>
    </row>
    <row r="291" spans="1:53" ht="18.75" hidden="1" customHeight="1">
      <c r="A291" s="94">
        <v>790</v>
      </c>
      <c r="B291" s="164"/>
      <c r="C291" s="49">
        <v>5503</v>
      </c>
      <c r="D291" s="50" t="s">
        <v>283</v>
      </c>
      <c r="E291" s="145">
        <f t="shared" si="31"/>
        <v>0</v>
      </c>
      <c r="F291" s="145">
        <f t="shared" si="31"/>
        <v>0</v>
      </c>
      <c r="G291" s="145">
        <f t="shared" si="31"/>
        <v>0</v>
      </c>
      <c r="H291" s="145">
        <f t="shared" si="31"/>
        <v>0</v>
      </c>
      <c r="I291" s="145">
        <f t="shared" si="31"/>
        <v>0</v>
      </c>
      <c r="J291" s="7" t="str">
        <f t="shared" si="28"/>
        <v/>
      </c>
      <c r="K291" s="143"/>
    </row>
    <row r="292" spans="1:53" ht="18.75" hidden="1" customHeight="1">
      <c r="A292" s="94">
        <v>795</v>
      </c>
      <c r="B292" s="164"/>
      <c r="C292" s="49">
        <v>5504</v>
      </c>
      <c r="D292" s="76" t="s">
        <v>284</v>
      </c>
      <c r="E292" s="145">
        <f t="shared" si="31"/>
        <v>0</v>
      </c>
      <c r="F292" s="145">
        <f t="shared" si="31"/>
        <v>0</v>
      </c>
      <c r="G292" s="145">
        <f t="shared" si="31"/>
        <v>0</v>
      </c>
      <c r="H292" s="145">
        <f t="shared" si="31"/>
        <v>0</v>
      </c>
      <c r="I292" s="145">
        <f t="shared" si="31"/>
        <v>0</v>
      </c>
      <c r="J292" s="7" t="str">
        <f t="shared" si="28"/>
        <v/>
      </c>
      <c r="K292" s="143"/>
    </row>
    <row r="293" spans="1:53" s="166" customFormat="1" ht="18.75" hidden="1" customHeight="1">
      <c r="A293" s="93">
        <v>805</v>
      </c>
      <c r="B293" s="165">
        <v>5700</v>
      </c>
      <c r="C293" s="472" t="s">
        <v>285</v>
      </c>
      <c r="D293" s="472"/>
      <c r="E293" s="150">
        <f>SUMIF($B$608:$B$12316,$B293,E$608:E$12316)</f>
        <v>0</v>
      </c>
      <c r="F293" s="150">
        <f>SUMIF($B$608:$B$12316,$B293,F$608:F$12316)</f>
        <v>0</v>
      </c>
      <c r="G293" s="150">
        <f>SUMIF($B$608:$B$12316,$B293,G$608:G$12316)</f>
        <v>0</v>
      </c>
      <c r="H293" s="150">
        <f>SUMIF($B$608:$B$12316,$B293,H$608:H$12316)</f>
        <v>0</v>
      </c>
      <c r="I293" s="150">
        <f>SUMIF($B$608:$B$12316,$B293,I$608:I$12316)</f>
        <v>0</v>
      </c>
      <c r="J293" s="7" t="str">
        <f t="shared" si="28"/>
        <v/>
      </c>
      <c r="K293" s="143"/>
    </row>
    <row r="294" spans="1:53" s="170" customFormat="1" ht="18.75" hidden="1" customHeight="1">
      <c r="A294" s="94">
        <v>810</v>
      </c>
      <c r="B294" s="167"/>
      <c r="C294" s="168">
        <v>5701</v>
      </c>
      <c r="D294" s="169" t="s">
        <v>286</v>
      </c>
      <c r="E294" s="145">
        <f t="shared" ref="E294:I296" si="32">SUMIF($C$608:$C$12316,$C294,E$608:E$12316)</f>
        <v>0</v>
      </c>
      <c r="F294" s="145">
        <f t="shared" si="32"/>
        <v>0</v>
      </c>
      <c r="G294" s="145">
        <f t="shared" si="32"/>
        <v>0</v>
      </c>
      <c r="H294" s="145">
        <f t="shared" si="32"/>
        <v>0</v>
      </c>
      <c r="I294" s="145">
        <f t="shared" si="32"/>
        <v>0</v>
      </c>
      <c r="J294" s="7" t="str">
        <f t="shared" si="28"/>
        <v/>
      </c>
      <c r="K294" s="143"/>
    </row>
    <row r="295" spans="1:53" s="170" customFormat="1" ht="18.75" hidden="1" customHeight="1">
      <c r="A295" s="94">
        <v>815</v>
      </c>
      <c r="B295" s="167"/>
      <c r="C295" s="171">
        <v>5702</v>
      </c>
      <c r="D295" s="172" t="s">
        <v>287</v>
      </c>
      <c r="E295" s="173">
        <f t="shared" si="32"/>
        <v>0</v>
      </c>
      <c r="F295" s="173">
        <f t="shared" si="32"/>
        <v>0</v>
      </c>
      <c r="G295" s="173">
        <f t="shared" si="32"/>
        <v>0</v>
      </c>
      <c r="H295" s="173">
        <f t="shared" si="32"/>
        <v>0</v>
      </c>
      <c r="I295" s="173">
        <f t="shared" si="32"/>
        <v>0</v>
      </c>
      <c r="J295" s="7" t="str">
        <f t="shared" si="28"/>
        <v/>
      </c>
      <c r="K295" s="143"/>
    </row>
    <row r="296" spans="1:53" s="100" customFormat="1" ht="18.75" hidden="1" customHeight="1">
      <c r="A296" s="86">
        <v>525</v>
      </c>
      <c r="B296" s="48"/>
      <c r="C296" s="174">
        <v>4071</v>
      </c>
      <c r="D296" s="175" t="s">
        <v>288</v>
      </c>
      <c r="E296" s="145">
        <f t="shared" si="32"/>
        <v>0</v>
      </c>
      <c r="F296" s="154">
        <f t="shared" si="32"/>
        <v>0</v>
      </c>
      <c r="G296" s="154">
        <f t="shared" si="32"/>
        <v>0</v>
      </c>
      <c r="H296" s="154">
        <f t="shared" si="32"/>
        <v>0</v>
      </c>
      <c r="I296" s="154">
        <f t="shared" si="32"/>
        <v>0</v>
      </c>
      <c r="J296" s="7" t="str">
        <f t="shared" si="28"/>
        <v/>
      </c>
      <c r="K296" s="143"/>
      <c r="L296" s="101"/>
      <c r="M296" s="102"/>
      <c r="N296" s="102"/>
      <c r="O296" s="101"/>
      <c r="P296" s="102"/>
      <c r="Q296" s="102"/>
      <c r="R296" s="101"/>
      <c r="S296" s="102"/>
      <c r="T296" s="102"/>
      <c r="U296" s="103"/>
      <c r="V296" s="102"/>
      <c r="W296" s="102"/>
      <c r="X296" s="101"/>
      <c r="Y296" s="102"/>
      <c r="Z296" s="102"/>
      <c r="AA296" s="101"/>
      <c r="AB296" s="102"/>
      <c r="AC296" s="102"/>
      <c r="AD296" s="101"/>
      <c r="AE296" s="102"/>
      <c r="AF296" s="102"/>
      <c r="AG296" s="101"/>
      <c r="AH296" s="102"/>
      <c r="AI296" s="102"/>
      <c r="AJ296" s="103"/>
      <c r="AK296" s="102"/>
      <c r="AL296" s="102"/>
      <c r="AM296" s="101"/>
      <c r="AN296" s="102"/>
      <c r="AO296" s="102"/>
      <c r="AP296" s="101"/>
      <c r="AQ296" s="102"/>
      <c r="AR296" s="101"/>
      <c r="AS296" s="103"/>
      <c r="AT296" s="101"/>
      <c r="AU296" s="101"/>
      <c r="AV296" s="102"/>
      <c r="AW296" s="102"/>
      <c r="AX296" s="101"/>
      <c r="AY296" s="102"/>
      <c r="BA296" s="102"/>
    </row>
    <row r="297" spans="1:53" s="62" customFormat="1" hidden="1">
      <c r="A297" s="93">
        <v>820</v>
      </c>
      <c r="B297" s="176">
        <v>98</v>
      </c>
      <c r="C297" s="469" t="s">
        <v>289</v>
      </c>
      <c r="D297" s="469"/>
      <c r="E297" s="177">
        <f>SUMIF($B$608:$B$12316,$B297,E$608:E$12316)</f>
        <v>0</v>
      </c>
      <c r="F297" s="177">
        <f>SUMIF($B$608:$B$12316,$B297,F$608:F$12316)</f>
        <v>0</v>
      </c>
      <c r="G297" s="177">
        <f>SUMIF($B$608:$B$12316,$B297,G$608:G$12316)</f>
        <v>0</v>
      </c>
      <c r="H297" s="177">
        <f>SUMIF($B$608:$B$12316,$B297,H$608:H$12316)</f>
        <v>0</v>
      </c>
      <c r="I297" s="177">
        <f>SUMIF($B$608:$B$12316,$B297,I$608:I$12316)</f>
        <v>0</v>
      </c>
      <c r="J297" s="7" t="str">
        <f t="shared" si="28"/>
        <v/>
      </c>
      <c r="K297" s="143"/>
    </row>
    <row r="298" spans="1:53" ht="8.25" hidden="1" customHeight="1">
      <c r="A298" s="94">
        <v>821</v>
      </c>
      <c r="B298" s="178"/>
      <c r="C298" s="179"/>
      <c r="D298" s="180"/>
      <c r="E298" s="139"/>
      <c r="F298" s="139"/>
      <c r="G298" s="139"/>
      <c r="H298" s="139"/>
      <c r="I298" s="139"/>
      <c r="J298" s="7" t="str">
        <f t="shared" si="28"/>
        <v/>
      </c>
      <c r="K298" s="143"/>
    </row>
    <row r="299" spans="1:53" ht="8.25" hidden="1" customHeight="1">
      <c r="A299" s="94">
        <v>822</v>
      </c>
      <c r="B299" s="181"/>
      <c r="C299" s="5"/>
      <c r="D299" s="180"/>
      <c r="E299" s="139"/>
      <c r="F299" s="139"/>
      <c r="G299" s="139"/>
      <c r="H299" s="139"/>
      <c r="I299" s="139"/>
      <c r="J299" s="7" t="str">
        <f t="shared" si="28"/>
        <v/>
      </c>
      <c r="K299" s="152"/>
    </row>
    <row r="300" spans="1:53" ht="8.25" hidden="1" customHeight="1">
      <c r="A300" s="94">
        <v>823</v>
      </c>
      <c r="B300" s="181"/>
      <c r="C300" s="5"/>
      <c r="D300" s="180"/>
      <c r="E300" s="139"/>
      <c r="F300" s="139"/>
      <c r="G300" s="139"/>
      <c r="H300" s="139"/>
      <c r="I300" s="139"/>
      <c r="J300" s="7" t="str">
        <f t="shared" si="28"/>
        <v/>
      </c>
      <c r="K300" s="152"/>
    </row>
    <row r="301" spans="1:53" ht="20.25" customHeight="1" thickBot="1">
      <c r="A301" s="94">
        <v>825</v>
      </c>
      <c r="B301" s="182" t="s">
        <v>172</v>
      </c>
      <c r="C301" s="183" t="s">
        <v>173</v>
      </c>
      <c r="D301" s="184" t="s">
        <v>290</v>
      </c>
      <c r="E301" s="185">
        <f>SUMIF($C$608:$C$12316,$C301,E$608:E$12316)</f>
        <v>14400883</v>
      </c>
      <c r="F301" s="185">
        <f>SUMIF($C$608:$C$12316,$C301,F$608:F$12316)</f>
        <v>9700528</v>
      </c>
      <c r="G301" s="185">
        <f>SUMIF($C$608:$C$12316,$C301,G$608:G$12316)</f>
        <v>14167845</v>
      </c>
      <c r="H301" s="185">
        <f>SUMIF($C$608:$C$12316,$C301,H$608:H$12316)</f>
        <v>14348675</v>
      </c>
      <c r="I301" s="185">
        <f>SUMIF($C$608:$C$12316,$C301,I$608:I$12316)</f>
        <v>14076265</v>
      </c>
      <c r="J301" s="7">
        <v>1</v>
      </c>
      <c r="K301" s="131"/>
    </row>
    <row r="302" spans="1:53" ht="13.5" customHeight="1" thickTop="1">
      <c r="A302" s="94"/>
      <c r="B302" s="87"/>
      <c r="C302" s="186"/>
      <c r="D302" s="6"/>
      <c r="E302" s="5"/>
      <c r="F302" s="5"/>
      <c r="G302" s="5"/>
      <c r="H302" s="5"/>
      <c r="I302" s="5"/>
      <c r="J302" s="7">
        <v>1</v>
      </c>
      <c r="K302" s="131"/>
    </row>
    <row r="303" spans="1:53">
      <c r="A303" s="94"/>
      <c r="B303" s="5"/>
      <c r="C303" s="5"/>
      <c r="D303" s="6"/>
      <c r="E303" s="117"/>
      <c r="F303" s="117"/>
      <c r="G303" s="117"/>
      <c r="H303" s="117"/>
      <c r="I303" s="117"/>
      <c r="J303" s="7">
        <v>1</v>
      </c>
      <c r="K303" s="131"/>
    </row>
    <row r="304" spans="1:53">
      <c r="A304" s="94"/>
      <c r="B304" s="187"/>
      <c r="C304" s="187"/>
      <c r="D304" s="188"/>
      <c r="E304" s="189"/>
      <c r="F304" s="189"/>
      <c r="G304" s="189"/>
      <c r="H304" s="189"/>
      <c r="I304" s="189"/>
      <c r="J304" s="7">
        <v>1</v>
      </c>
      <c r="K304" s="131"/>
    </row>
    <row r="305" spans="1:11" ht="0.95" hidden="1" customHeight="1">
      <c r="A305" s="94"/>
      <c r="B305" s="190"/>
      <c r="C305" s="190"/>
      <c r="D305" s="191"/>
      <c r="E305" s="192"/>
      <c r="F305" s="192"/>
      <c r="G305" s="192"/>
      <c r="H305" s="192"/>
      <c r="I305" s="192"/>
      <c r="J305" s="190"/>
    </row>
    <row r="306" spans="1:11" ht="0.95" hidden="1" customHeight="1">
      <c r="A306" s="94"/>
      <c r="B306" s="498"/>
      <c r="C306" s="498"/>
      <c r="D306" s="498"/>
      <c r="E306" s="192"/>
      <c r="F306" s="192"/>
      <c r="G306" s="192"/>
      <c r="H306" s="192"/>
      <c r="I306" s="192"/>
      <c r="J306" s="190"/>
    </row>
    <row r="307" spans="1:11" ht="0.95" hidden="1" customHeight="1">
      <c r="A307" s="94"/>
      <c r="B307" s="190"/>
      <c r="C307" s="190"/>
      <c r="D307" s="191"/>
      <c r="E307" s="194"/>
      <c r="F307" s="192"/>
      <c r="G307" s="192"/>
      <c r="H307" s="194"/>
      <c r="I307" s="192"/>
      <c r="J307" s="190"/>
    </row>
    <row r="308" spans="1:11" ht="0.95" hidden="1" customHeight="1">
      <c r="A308" s="94"/>
      <c r="B308" s="498"/>
      <c r="C308" s="498"/>
      <c r="D308" s="498"/>
      <c r="E308" s="195"/>
      <c r="F308" s="192"/>
      <c r="G308" s="192"/>
      <c r="H308" s="195"/>
      <c r="I308" s="192"/>
      <c r="J308" s="190"/>
    </row>
    <row r="309" spans="1:11" ht="0.95" hidden="1" customHeight="1">
      <c r="A309" s="94"/>
      <c r="B309" s="190"/>
      <c r="C309" s="190"/>
      <c r="D309" s="191"/>
      <c r="E309" s="196"/>
      <c r="F309" s="192"/>
      <c r="G309" s="192"/>
      <c r="H309" s="196"/>
      <c r="I309" s="192"/>
      <c r="J309" s="190"/>
    </row>
    <row r="310" spans="1:11" ht="0.95" hidden="1" customHeight="1">
      <c r="A310" s="94"/>
      <c r="B310" s="190"/>
      <c r="C310" s="190"/>
      <c r="D310" s="191"/>
      <c r="E310" s="192"/>
      <c r="F310" s="192"/>
      <c r="G310" s="192"/>
      <c r="H310" s="192"/>
      <c r="I310" s="192"/>
      <c r="J310" s="190"/>
    </row>
    <row r="311" spans="1:11" ht="0.95" hidden="1" customHeight="1">
      <c r="A311" s="94"/>
      <c r="B311" s="498"/>
      <c r="C311" s="498"/>
      <c r="D311" s="498"/>
      <c r="E311" s="197"/>
      <c r="F311" s="192"/>
      <c r="G311" s="192"/>
      <c r="H311" s="197"/>
      <c r="I311" s="192"/>
      <c r="J311" s="190"/>
    </row>
    <row r="312" spans="1:11" ht="0.95" hidden="1" customHeight="1">
      <c r="A312" s="94"/>
      <c r="B312" s="190"/>
      <c r="C312" s="190"/>
      <c r="D312" s="191"/>
      <c r="E312" s="192"/>
      <c r="F312" s="192"/>
      <c r="G312" s="192"/>
      <c r="H312" s="192"/>
      <c r="I312" s="192"/>
      <c r="J312" s="190"/>
    </row>
    <row r="313" spans="1:11" ht="0.95" hidden="1" customHeight="1">
      <c r="A313" s="94"/>
      <c r="B313" s="190"/>
      <c r="C313" s="190"/>
      <c r="D313" s="198"/>
      <c r="E313" s="199"/>
      <c r="F313" s="199"/>
      <c r="G313" s="199"/>
      <c r="H313" s="199"/>
      <c r="I313" s="199"/>
      <c r="J313" s="190"/>
    </row>
    <row r="314" spans="1:11" ht="0.95" hidden="1" customHeight="1">
      <c r="A314" s="94"/>
      <c r="B314" s="190"/>
      <c r="C314" s="190"/>
      <c r="D314" s="191"/>
      <c r="E314" s="192"/>
      <c r="F314" s="192"/>
      <c r="G314" s="192"/>
      <c r="H314" s="192"/>
      <c r="I314" s="192"/>
      <c r="J314" s="190"/>
    </row>
    <row r="315" spans="1:11" ht="0.95" hidden="1" customHeight="1">
      <c r="A315" s="94"/>
      <c r="B315" s="200"/>
      <c r="C315" s="190"/>
      <c r="D315" s="201"/>
      <c r="E315" s="192"/>
      <c r="F315" s="199"/>
      <c r="G315" s="199"/>
      <c r="H315" s="192"/>
      <c r="I315" s="199"/>
      <c r="J315" s="190"/>
    </row>
    <row r="316" spans="1:11" s="1" customFormat="1" ht="0.95" hidden="1" customHeight="1">
      <c r="A316" s="94"/>
      <c r="B316" s="202"/>
      <c r="C316" s="203"/>
      <c r="D316" s="204"/>
      <c r="E316" s="205"/>
      <c r="F316" s="199"/>
      <c r="G316" s="199"/>
      <c r="H316" s="205"/>
      <c r="I316" s="199"/>
      <c r="J316" s="190"/>
      <c r="K316" s="193"/>
    </row>
    <row r="317" spans="1:11" s="1" customFormat="1" ht="0.95" hidden="1" customHeight="1">
      <c r="A317" s="94">
        <v>905</v>
      </c>
      <c r="B317" s="202"/>
      <c r="C317" s="203"/>
      <c r="D317" s="204"/>
      <c r="E317" s="192"/>
      <c r="F317" s="199"/>
      <c r="G317" s="199"/>
      <c r="H317" s="192"/>
      <c r="I317" s="199"/>
      <c r="J317" s="190"/>
      <c r="K317" s="206"/>
    </row>
    <row r="318" spans="1:11" s="1" customFormat="1" ht="0.95" hidden="1" customHeight="1">
      <c r="A318" s="94">
        <v>906</v>
      </c>
      <c r="B318" s="202"/>
      <c r="C318" s="203"/>
      <c r="D318" s="204"/>
      <c r="E318" s="192"/>
      <c r="F318" s="199"/>
      <c r="G318" s="199"/>
      <c r="H318" s="192"/>
      <c r="I318" s="199"/>
      <c r="J318" s="190"/>
      <c r="K318" s="206"/>
    </row>
    <row r="319" spans="1:11" s="1" customFormat="1" ht="0.95" hidden="1" customHeight="1">
      <c r="A319" s="94">
        <v>907</v>
      </c>
      <c r="B319" s="202"/>
      <c r="C319" s="203"/>
      <c r="D319" s="204"/>
      <c r="E319" s="192"/>
      <c r="F319" s="199"/>
      <c r="G319" s="199"/>
      <c r="H319" s="192"/>
      <c r="I319" s="199"/>
      <c r="J319" s="190"/>
      <c r="K319" s="206"/>
    </row>
    <row r="320" spans="1:11" s="1" customFormat="1" ht="0.95" hidden="1" customHeight="1">
      <c r="A320" s="94">
        <v>910</v>
      </c>
      <c r="B320" s="202"/>
      <c r="C320" s="203"/>
      <c r="D320" s="204"/>
      <c r="E320" s="192"/>
      <c r="F320" s="199"/>
      <c r="G320" s="199"/>
      <c r="H320" s="192"/>
      <c r="I320" s="199"/>
      <c r="J320" s="190"/>
      <c r="K320" s="206"/>
    </row>
    <row r="321" spans="1:11" s="1" customFormat="1" ht="0.95" hidden="1" customHeight="1">
      <c r="A321" s="94">
        <v>911</v>
      </c>
      <c r="B321" s="202"/>
      <c r="C321" s="203"/>
      <c r="D321" s="204"/>
      <c r="E321" s="192"/>
      <c r="F321" s="199"/>
      <c r="G321" s="199"/>
      <c r="H321" s="192"/>
      <c r="I321" s="199"/>
      <c r="J321" s="190"/>
      <c r="K321" s="206"/>
    </row>
    <row r="322" spans="1:11" s="1" customFormat="1" ht="0.95" hidden="1" customHeight="1">
      <c r="A322" s="94"/>
      <c r="B322" s="202"/>
      <c r="C322" s="203"/>
      <c r="D322" s="204"/>
      <c r="E322" s="192"/>
      <c r="F322" s="199"/>
      <c r="G322" s="199"/>
      <c r="H322" s="192"/>
      <c r="I322" s="199"/>
      <c r="J322" s="190"/>
      <c r="K322" s="206"/>
    </row>
    <row r="323" spans="1:11" s="1" customFormat="1" ht="0.95" hidden="1" customHeight="1">
      <c r="A323" s="94"/>
      <c r="B323" s="202"/>
      <c r="C323" s="203"/>
      <c r="D323" s="204"/>
      <c r="E323" s="192"/>
      <c r="F323" s="199"/>
      <c r="G323" s="199"/>
      <c r="H323" s="192"/>
      <c r="I323" s="199"/>
      <c r="J323" s="190"/>
      <c r="K323" s="206"/>
    </row>
    <row r="324" spans="1:11" s="1" customFormat="1" ht="0.95" hidden="1" customHeight="1">
      <c r="A324" s="94"/>
      <c r="B324" s="202"/>
      <c r="C324" s="203"/>
      <c r="D324" s="204"/>
      <c r="E324" s="192"/>
      <c r="F324" s="199"/>
      <c r="G324" s="199"/>
      <c r="H324" s="192"/>
      <c r="I324" s="199"/>
      <c r="J324" s="190"/>
      <c r="K324" s="206"/>
    </row>
    <row r="325" spans="1:11" s="1" customFormat="1" ht="0.95" hidden="1" customHeight="1">
      <c r="A325" s="94">
        <v>912</v>
      </c>
      <c r="B325" s="202"/>
      <c r="C325" s="203"/>
      <c r="D325" s="204"/>
      <c r="E325" s="192"/>
      <c r="F325" s="199"/>
      <c r="G325" s="199"/>
      <c r="H325" s="192"/>
      <c r="I325" s="199"/>
      <c r="J325" s="190"/>
      <c r="K325" s="206"/>
    </row>
    <row r="326" spans="1:11" s="1" customFormat="1" ht="0.95" hidden="1" customHeight="1">
      <c r="A326" s="94"/>
      <c r="B326" s="202"/>
      <c r="C326" s="203"/>
      <c r="D326" s="204"/>
      <c r="E326" s="192"/>
      <c r="F326" s="199"/>
      <c r="G326" s="199"/>
      <c r="H326" s="192"/>
      <c r="I326" s="199"/>
      <c r="J326" s="190"/>
      <c r="K326" s="206"/>
    </row>
    <row r="327" spans="1:11" s="1" customFormat="1" ht="0.95" hidden="1" customHeight="1">
      <c r="A327" s="94">
        <v>920</v>
      </c>
      <c r="B327" s="202"/>
      <c r="C327" s="203"/>
      <c r="D327" s="204"/>
      <c r="E327" s="207"/>
      <c r="F327" s="199"/>
      <c r="G327" s="199"/>
      <c r="H327" s="207"/>
      <c r="I327" s="199"/>
      <c r="J327" s="190"/>
      <c r="K327" s="206"/>
    </row>
    <row r="328" spans="1:11" s="1" customFormat="1" ht="0.95" hidden="1" customHeight="1">
      <c r="A328" s="94">
        <v>921</v>
      </c>
      <c r="B328" s="202"/>
      <c r="C328" s="203"/>
      <c r="D328" s="204"/>
      <c r="E328" s="207"/>
      <c r="F328" s="199"/>
      <c r="G328" s="199"/>
      <c r="H328" s="207"/>
      <c r="I328" s="199"/>
      <c r="J328" s="190"/>
      <c r="K328" s="206"/>
    </row>
    <row r="329" spans="1:11" s="1" customFormat="1" ht="0.95" hidden="1" customHeight="1">
      <c r="A329" s="94">
        <v>922</v>
      </c>
      <c r="B329" s="202"/>
      <c r="C329" s="203"/>
      <c r="D329" s="204"/>
      <c r="E329" s="207"/>
      <c r="F329" s="199"/>
      <c r="G329" s="199"/>
      <c r="H329" s="207"/>
      <c r="I329" s="199"/>
      <c r="J329" s="190"/>
      <c r="K329" s="206"/>
    </row>
    <row r="330" spans="1:11" s="1" customFormat="1" ht="0.95" hidden="1" customHeight="1">
      <c r="A330" s="94">
        <v>930</v>
      </c>
      <c r="B330" s="202"/>
      <c r="C330" s="203"/>
      <c r="D330" s="204"/>
      <c r="E330" s="192"/>
      <c r="F330" s="199"/>
      <c r="G330" s="199"/>
      <c r="H330" s="192"/>
      <c r="I330" s="199"/>
      <c r="J330" s="190"/>
      <c r="K330" s="206"/>
    </row>
    <row r="331" spans="1:11" s="1" customFormat="1" ht="0.95" hidden="1" customHeight="1">
      <c r="A331" s="94">
        <v>931</v>
      </c>
      <c r="B331" s="202"/>
      <c r="C331" s="203"/>
      <c r="D331" s="204"/>
      <c r="E331" s="192"/>
      <c r="F331" s="199"/>
      <c r="G331" s="199"/>
      <c r="H331" s="192"/>
      <c r="I331" s="199"/>
      <c r="J331" s="190"/>
      <c r="K331" s="206"/>
    </row>
    <row r="332" spans="1:11" s="1" customFormat="1" ht="0.95" hidden="1" customHeight="1">
      <c r="A332" s="94">
        <v>932</v>
      </c>
      <c r="B332" s="202"/>
      <c r="C332" s="203"/>
      <c r="D332" s="204"/>
      <c r="E332" s="192"/>
      <c r="F332" s="199"/>
      <c r="G332" s="199"/>
      <c r="H332" s="192"/>
      <c r="I332" s="199"/>
      <c r="J332" s="190"/>
      <c r="K332" s="206"/>
    </row>
    <row r="333" spans="1:11" s="1" customFormat="1" ht="0.95" hidden="1" customHeight="1">
      <c r="A333" s="95">
        <v>935</v>
      </c>
      <c r="B333" s="202"/>
      <c r="C333" s="203"/>
      <c r="D333" s="204"/>
      <c r="E333" s="192"/>
      <c r="F333" s="199"/>
      <c r="G333" s="199"/>
      <c r="H333" s="192"/>
      <c r="I333" s="199"/>
      <c r="J333" s="190"/>
      <c r="K333" s="206"/>
    </row>
    <row r="334" spans="1:11" s="1" customFormat="1" ht="0.95" hidden="1" customHeight="1">
      <c r="A334" s="95">
        <v>940</v>
      </c>
      <c r="B334" s="202"/>
      <c r="C334" s="203"/>
      <c r="D334" s="204"/>
      <c r="E334" s="192"/>
      <c r="F334" s="199"/>
      <c r="G334" s="199"/>
      <c r="H334" s="192"/>
      <c r="I334" s="199"/>
      <c r="J334" s="190"/>
      <c r="K334" s="206"/>
    </row>
    <row r="335" spans="1:11" s="1" customFormat="1" ht="0.95" hidden="1" customHeight="1">
      <c r="A335" s="95">
        <v>950</v>
      </c>
      <c r="B335" s="202"/>
      <c r="C335" s="203"/>
      <c r="D335" s="204"/>
      <c r="E335" s="192"/>
      <c r="F335" s="199"/>
      <c r="G335" s="199"/>
      <c r="H335" s="192"/>
      <c r="I335" s="199"/>
      <c r="J335" s="190"/>
      <c r="K335" s="206"/>
    </row>
    <row r="336" spans="1:11" s="1" customFormat="1" ht="0.95" hidden="1" customHeight="1">
      <c r="A336" s="94">
        <v>953</v>
      </c>
      <c r="B336" s="202"/>
      <c r="C336" s="203"/>
      <c r="D336" s="204"/>
      <c r="E336" s="192"/>
      <c r="F336" s="199"/>
      <c r="G336" s="199"/>
      <c r="H336" s="192"/>
      <c r="I336" s="199"/>
      <c r="J336" s="190"/>
      <c r="K336" s="206"/>
    </row>
    <row r="337" spans="1:11" s="1" customFormat="1" ht="0.95" hidden="1" customHeight="1">
      <c r="A337" s="94">
        <v>954</v>
      </c>
      <c r="B337" s="202"/>
      <c r="C337" s="203"/>
      <c r="D337" s="204"/>
      <c r="E337" s="192"/>
      <c r="F337" s="199"/>
      <c r="G337" s="199"/>
      <c r="H337" s="192"/>
      <c r="I337" s="199"/>
      <c r="J337" s="190"/>
      <c r="K337" s="206"/>
    </row>
    <row r="338" spans="1:11" s="1" customFormat="1" ht="0.95" hidden="1" customHeight="1">
      <c r="A338" s="94">
        <v>955</v>
      </c>
      <c r="B338" s="202"/>
      <c r="C338" s="203"/>
      <c r="D338" s="204"/>
      <c r="E338" s="192"/>
      <c r="F338" s="199"/>
      <c r="G338" s="199"/>
      <c r="H338" s="192"/>
      <c r="I338" s="199"/>
      <c r="J338" s="190"/>
      <c r="K338" s="206"/>
    </row>
    <row r="339" spans="1:11" s="1" customFormat="1" ht="0.95" hidden="1" customHeight="1">
      <c r="A339" s="94">
        <v>956</v>
      </c>
      <c r="B339" s="202"/>
      <c r="C339" s="203"/>
      <c r="D339" s="204"/>
      <c r="E339" s="192"/>
      <c r="F339" s="199"/>
      <c r="G339" s="199"/>
      <c r="H339" s="192"/>
      <c r="I339" s="199"/>
      <c r="J339" s="190"/>
      <c r="K339" s="206"/>
    </row>
    <row r="340" spans="1:11" ht="0.95" hidden="1" customHeight="1">
      <c r="A340" s="94">
        <v>958</v>
      </c>
      <c r="B340" s="202"/>
      <c r="C340" s="203"/>
      <c r="D340" s="204"/>
      <c r="E340" s="192"/>
      <c r="F340" s="199"/>
      <c r="G340" s="199"/>
      <c r="H340" s="192"/>
      <c r="I340" s="199"/>
      <c r="J340" s="190"/>
      <c r="K340" s="206"/>
    </row>
    <row r="341" spans="1:11" ht="0.95" hidden="1" customHeight="1">
      <c r="A341" s="94">
        <v>959</v>
      </c>
      <c r="B341" s="202"/>
      <c r="C341" s="203"/>
      <c r="D341" s="204"/>
      <c r="E341" s="192"/>
      <c r="F341" s="199"/>
      <c r="G341" s="199"/>
      <c r="H341" s="192"/>
      <c r="I341" s="199"/>
      <c r="J341" s="190"/>
      <c r="K341" s="206"/>
    </row>
    <row r="342" spans="1:11" ht="0.95" hidden="1" customHeight="1">
      <c r="A342" s="94">
        <v>960</v>
      </c>
      <c r="B342" s="202"/>
      <c r="C342" s="203"/>
      <c r="D342" s="204"/>
      <c r="E342" s="192"/>
      <c r="F342" s="199"/>
      <c r="G342" s="199"/>
      <c r="H342" s="192"/>
      <c r="I342" s="199"/>
      <c r="J342" s="190"/>
      <c r="K342" s="206"/>
    </row>
    <row r="343" spans="1:11" ht="0.95" hidden="1" customHeight="1">
      <c r="A343" s="94"/>
      <c r="B343" s="208"/>
      <c r="C343" s="209"/>
      <c r="D343" s="204"/>
      <c r="E343" s="210"/>
      <c r="F343" s="199"/>
      <c r="G343" s="199"/>
      <c r="H343" s="210"/>
      <c r="I343" s="199"/>
      <c r="J343" s="190"/>
    </row>
    <row r="344" spans="1:11" ht="0.95" hidden="1" customHeight="1">
      <c r="A344" s="94"/>
      <c r="B344" s="498"/>
      <c r="C344" s="498"/>
      <c r="D344" s="498"/>
      <c r="E344" s="210"/>
      <c r="F344" s="210"/>
      <c r="G344" s="210"/>
      <c r="H344" s="210"/>
      <c r="I344" s="210"/>
      <c r="J344" s="190"/>
    </row>
    <row r="345" spans="1:11" ht="0.95" hidden="1" customHeight="1">
      <c r="A345" s="94"/>
      <c r="B345" s="190"/>
      <c r="C345" s="190"/>
      <c r="D345" s="191"/>
      <c r="E345" s="192"/>
      <c r="F345" s="192"/>
      <c r="G345" s="192"/>
      <c r="H345" s="192"/>
      <c r="I345" s="192"/>
      <c r="J345" s="190"/>
    </row>
    <row r="346" spans="1:11" ht="0.95" hidden="1" customHeight="1">
      <c r="A346" s="94"/>
      <c r="B346" s="190"/>
      <c r="C346" s="190"/>
      <c r="D346" s="191"/>
      <c r="E346" s="192"/>
      <c r="F346" s="192"/>
      <c r="G346" s="192"/>
      <c r="H346" s="192"/>
      <c r="I346" s="192"/>
      <c r="J346" s="190"/>
    </row>
    <row r="347" spans="1:11" ht="19.5" customHeight="1">
      <c r="A347" s="94"/>
      <c r="B347" s="5"/>
      <c r="C347" s="5"/>
      <c r="D347" s="6"/>
      <c r="E347" s="117"/>
      <c r="F347" s="117"/>
      <c r="G347" s="117"/>
      <c r="H347" s="117"/>
      <c r="I347" s="117"/>
      <c r="J347" s="7">
        <v>1</v>
      </c>
      <c r="K347" s="211"/>
    </row>
    <row r="348" spans="1:11" ht="41.25" customHeight="1">
      <c r="A348" s="94"/>
      <c r="B348" s="497" t="str">
        <f>$B$7</f>
        <v>ПРОГНОЗА ЗА ПЕРИОДА 2024-2027 г. НА ПОСТЪПЛЕНИЯТА ОТ МЕСТНИ ПРИХОДИ  И НА РАЗХОДИТЕ ЗА МЕСТНИ ДЕЙНОСТИ</v>
      </c>
      <c r="C348" s="497"/>
      <c r="D348" s="497"/>
      <c r="E348" s="117"/>
      <c r="F348" s="117"/>
      <c r="G348" s="117"/>
      <c r="H348" s="117"/>
      <c r="I348" s="117"/>
      <c r="J348" s="7">
        <v>1</v>
      </c>
      <c r="K348" s="211"/>
    </row>
    <row r="349" spans="1:11" ht="18.75" customHeight="1">
      <c r="A349" s="94"/>
      <c r="B349" s="5"/>
      <c r="C349" s="5"/>
      <c r="D349" s="6"/>
      <c r="E349" s="16" t="s">
        <v>10</v>
      </c>
      <c r="F349" s="16" t="s">
        <v>11</v>
      </c>
      <c r="G349" s="117"/>
      <c r="H349" s="117"/>
      <c r="I349" s="117"/>
      <c r="J349" s="7">
        <v>1</v>
      </c>
      <c r="K349" s="211"/>
    </row>
    <row r="350" spans="1:11" ht="27" customHeight="1">
      <c r="A350" s="94"/>
      <c r="B350" s="479" t="str">
        <f>$B$9</f>
        <v>Община Първомай</v>
      </c>
      <c r="C350" s="479"/>
      <c r="D350" s="479"/>
      <c r="E350" s="18">
        <f>$E$9</f>
        <v>45292</v>
      </c>
      <c r="F350" s="19">
        <f>$F$9</f>
        <v>46752</v>
      </c>
      <c r="G350" s="117"/>
      <c r="H350" s="117"/>
      <c r="I350" s="117"/>
      <c r="J350" s="7">
        <v>1</v>
      </c>
      <c r="K350" s="211"/>
    </row>
    <row r="351" spans="1:11">
      <c r="A351" s="94"/>
      <c r="B351" s="5" t="str">
        <f>$B$10</f>
        <v>(наименование на разпоредителя с бюджет)</v>
      </c>
      <c r="C351" s="5"/>
      <c r="D351" s="6"/>
      <c r="E351" s="15"/>
      <c r="F351" s="20"/>
      <c r="G351" s="117"/>
      <c r="H351" s="117"/>
      <c r="I351" s="117"/>
      <c r="J351" s="7">
        <v>1</v>
      </c>
      <c r="K351" s="212"/>
    </row>
    <row r="352" spans="1:11" ht="5.25" customHeight="1">
      <c r="A352" s="94"/>
      <c r="B352" s="5"/>
      <c r="C352" s="5"/>
      <c r="D352" s="6"/>
      <c r="E352" s="5"/>
      <c r="F352" s="5"/>
      <c r="G352" s="117"/>
      <c r="H352" s="117"/>
      <c r="I352" s="117"/>
      <c r="J352" s="7">
        <v>1</v>
      </c>
      <c r="K352" s="212"/>
    </row>
    <row r="353" spans="1:11" ht="27.75" customHeight="1">
      <c r="A353" s="94"/>
      <c r="B353" s="494" t="str">
        <f>$B$12</f>
        <v>Първомай</v>
      </c>
      <c r="C353" s="494"/>
      <c r="D353" s="494"/>
      <c r="E353" s="21" t="s">
        <v>176</v>
      </c>
      <c r="F353" s="22" t="str">
        <f>$F$12</f>
        <v>6610</v>
      </c>
      <c r="G353" s="117"/>
      <c r="H353" s="117"/>
      <c r="I353" s="117"/>
      <c r="J353" s="7">
        <v>1</v>
      </c>
      <c r="K353" s="212"/>
    </row>
    <row r="354" spans="1:11">
      <c r="A354" s="94"/>
      <c r="B354" s="44" t="str">
        <f>$B$13</f>
        <v>(наименование на първостепенния разпоредител с бюджет)</v>
      </c>
      <c r="D354" s="117"/>
      <c r="E354" s="117"/>
      <c r="F354" s="117"/>
      <c r="G354" s="117"/>
      <c r="H354" s="117"/>
      <c r="I354" s="117"/>
      <c r="J354" s="7">
        <v>1</v>
      </c>
      <c r="K354" s="212"/>
    </row>
    <row r="355" spans="1:11" ht="21.75" customHeight="1">
      <c r="A355" s="94"/>
      <c r="B355" s="26"/>
      <c r="C355" s="26"/>
      <c r="D355" s="213"/>
      <c r="E355" s="122"/>
      <c r="F355" s="122"/>
      <c r="G355" s="122"/>
      <c r="H355" s="122"/>
      <c r="I355" s="122"/>
      <c r="J355" s="7">
        <v>1</v>
      </c>
      <c r="K355" s="212"/>
    </row>
    <row r="356" spans="1:11">
      <c r="A356" s="94"/>
      <c r="B356" s="5"/>
      <c r="C356" s="5"/>
      <c r="D356" s="6"/>
      <c r="E356" s="117"/>
      <c r="F356" s="117"/>
      <c r="H356" s="117"/>
      <c r="I356" s="29" t="s">
        <v>18</v>
      </c>
      <c r="J356" s="7">
        <v>1</v>
      </c>
      <c r="K356" s="212"/>
    </row>
    <row r="357" spans="1:11" ht="22.5" customHeight="1">
      <c r="A357" s="94"/>
      <c r="B357" s="214"/>
      <c r="C357" s="215"/>
      <c r="D357" s="216" t="s">
        <v>291</v>
      </c>
      <c r="E357" s="33" t="str">
        <f t="shared" ref="E357:I358" si="33">E19</f>
        <v>Годишен отчет</v>
      </c>
      <c r="F357" s="34" t="str">
        <f t="shared" si="33"/>
        <v>Проект на бюджет</v>
      </c>
      <c r="G357" s="34" t="str">
        <f t="shared" si="33"/>
        <v>Прогноза</v>
      </c>
      <c r="H357" s="34" t="str">
        <f t="shared" si="33"/>
        <v>Прогноза</v>
      </c>
      <c r="I357" s="34" t="str">
        <f t="shared" si="33"/>
        <v>Прогноза</v>
      </c>
      <c r="J357" s="7">
        <v>1</v>
      </c>
      <c r="K357" s="212"/>
    </row>
    <row r="358" spans="1:11" ht="48" customHeight="1">
      <c r="A358" s="94"/>
      <c r="B358" s="217" t="s">
        <v>23</v>
      </c>
      <c r="C358" s="217" t="s">
        <v>24</v>
      </c>
      <c r="D358" s="218" t="s">
        <v>178</v>
      </c>
      <c r="E358" s="37">
        <f t="shared" si="33"/>
        <v>2023</v>
      </c>
      <c r="F358" s="38">
        <f t="shared" si="33"/>
        <v>2024</v>
      </c>
      <c r="G358" s="38">
        <f t="shared" si="33"/>
        <v>2025</v>
      </c>
      <c r="H358" s="38">
        <f t="shared" si="33"/>
        <v>2026</v>
      </c>
      <c r="I358" s="38">
        <f t="shared" si="33"/>
        <v>2027</v>
      </c>
      <c r="J358" s="7">
        <v>1</v>
      </c>
      <c r="K358" s="212"/>
    </row>
    <row r="359" spans="1:11" ht="18.75">
      <c r="A359" s="94">
        <v>1</v>
      </c>
      <c r="B359" s="219" t="s">
        <v>292</v>
      </c>
      <c r="C359" s="220"/>
      <c r="D359" s="221" t="s">
        <v>293</v>
      </c>
      <c r="E359" s="42"/>
      <c r="F359" s="42"/>
      <c r="G359" s="43"/>
      <c r="H359" s="42"/>
      <c r="I359" s="42"/>
      <c r="J359" s="7">
        <v>1</v>
      </c>
      <c r="K359" s="212"/>
    </row>
    <row r="360" spans="1:11">
      <c r="A360" s="94">
        <v>2</v>
      </c>
      <c r="B360" s="222"/>
      <c r="C360" s="223"/>
      <c r="D360" s="224"/>
      <c r="E360" s="139"/>
      <c r="F360" s="139"/>
      <c r="G360" s="139"/>
      <c r="H360" s="139"/>
      <c r="I360" s="139"/>
      <c r="J360" s="7">
        <v>1</v>
      </c>
      <c r="K360" s="212"/>
    </row>
    <row r="361" spans="1:11" s="62" customFormat="1" ht="18.75" hidden="1" customHeight="1">
      <c r="A361" s="93">
        <v>5</v>
      </c>
      <c r="B361" s="225">
        <v>3000</v>
      </c>
      <c r="C361" s="496" t="s">
        <v>294</v>
      </c>
      <c r="D361" s="496"/>
      <c r="E361" s="226">
        <f>SUM(E362:E374)</f>
        <v>0</v>
      </c>
      <c r="F361" s="226">
        <f>SUM(F362:F374)</f>
        <v>0</v>
      </c>
      <c r="G361" s="226">
        <f>SUM(G362:G374)</f>
        <v>0</v>
      </c>
      <c r="H361" s="226">
        <f>SUM(H362:H374)</f>
        <v>0</v>
      </c>
      <c r="I361" s="226">
        <f>SUM(I362:I374)</f>
        <v>0</v>
      </c>
      <c r="J361" s="7" t="str">
        <f t="shared" ref="J361:J392" si="34">(IF(OR($E361&lt;&gt;0,$F361&lt;&gt;0,$G361&lt;&gt;0,$H361&lt;&gt;0,$I361&lt;&gt;0),$J$2,""))</f>
        <v/>
      </c>
      <c r="K361" s="212"/>
    </row>
    <row r="362" spans="1:11" ht="18.75" hidden="1" customHeight="1">
      <c r="A362" s="94">
        <v>10</v>
      </c>
      <c r="B362" s="71"/>
      <c r="C362" s="49">
        <v>3020</v>
      </c>
      <c r="D362" s="50" t="s">
        <v>295</v>
      </c>
      <c r="E362" s="52">
        <v>0</v>
      </c>
      <c r="F362" s="52">
        <v>0</v>
      </c>
      <c r="G362" s="52">
        <v>0</v>
      </c>
      <c r="H362" s="52">
        <v>0</v>
      </c>
      <c r="I362" s="52">
        <v>0</v>
      </c>
      <c r="J362" s="7" t="str">
        <f t="shared" si="34"/>
        <v/>
      </c>
      <c r="K362" s="212"/>
    </row>
    <row r="363" spans="1:11" ht="18.75" hidden="1" customHeight="1">
      <c r="A363" s="95">
        <v>20</v>
      </c>
      <c r="B363" s="71"/>
      <c r="C363" s="49">
        <v>3040</v>
      </c>
      <c r="D363" s="50" t="s">
        <v>296</v>
      </c>
      <c r="E363" s="52">
        <v>0</v>
      </c>
      <c r="F363" s="52">
        <v>0</v>
      </c>
      <c r="G363" s="52">
        <v>0</v>
      </c>
      <c r="H363" s="52">
        <v>0</v>
      </c>
      <c r="I363" s="52">
        <v>0</v>
      </c>
      <c r="J363" s="7" t="str">
        <f t="shared" si="34"/>
        <v/>
      </c>
      <c r="K363" s="212"/>
    </row>
    <row r="364" spans="1:11" ht="18.75" hidden="1" customHeight="1">
      <c r="A364" s="94">
        <v>25</v>
      </c>
      <c r="B364" s="71"/>
      <c r="C364" s="49">
        <v>3041</v>
      </c>
      <c r="D364" s="50" t="s">
        <v>297</v>
      </c>
      <c r="E364" s="52">
        <v>0</v>
      </c>
      <c r="F364" s="52">
        <v>0</v>
      </c>
      <c r="G364" s="52">
        <v>0</v>
      </c>
      <c r="H364" s="52">
        <v>0</v>
      </c>
      <c r="I364" s="52">
        <v>0</v>
      </c>
      <c r="J364" s="7" t="str">
        <f t="shared" si="34"/>
        <v/>
      </c>
      <c r="K364" s="212"/>
    </row>
    <row r="365" spans="1:11" ht="18.75" hidden="1" customHeight="1">
      <c r="A365" s="94">
        <v>30</v>
      </c>
      <c r="B365" s="48"/>
      <c r="C365" s="49">
        <v>3042</v>
      </c>
      <c r="D365" s="50" t="s">
        <v>298</v>
      </c>
      <c r="E365" s="52">
        <v>0</v>
      </c>
      <c r="F365" s="52">
        <v>0</v>
      </c>
      <c r="G365" s="52">
        <v>0</v>
      </c>
      <c r="H365" s="52">
        <v>0</v>
      </c>
      <c r="I365" s="52">
        <v>0</v>
      </c>
      <c r="J365" s="7" t="str">
        <f t="shared" si="34"/>
        <v/>
      </c>
      <c r="K365" s="212"/>
    </row>
    <row r="366" spans="1:11" ht="18.75" hidden="1" customHeight="1">
      <c r="A366" s="94">
        <v>35</v>
      </c>
      <c r="B366" s="48"/>
      <c r="C366" s="49">
        <v>3043</v>
      </c>
      <c r="D366" s="50" t="s">
        <v>299</v>
      </c>
      <c r="E366" s="52">
        <v>0</v>
      </c>
      <c r="F366" s="52">
        <v>0</v>
      </c>
      <c r="G366" s="52">
        <v>0</v>
      </c>
      <c r="H366" s="52">
        <v>0</v>
      </c>
      <c r="I366" s="52">
        <v>0</v>
      </c>
      <c r="J366" s="7" t="str">
        <f t="shared" si="34"/>
        <v/>
      </c>
      <c r="K366" s="212"/>
    </row>
    <row r="367" spans="1:11" ht="18.75" hidden="1" customHeight="1">
      <c r="A367" s="94">
        <v>36</v>
      </c>
      <c r="B367" s="48"/>
      <c r="C367" s="49">
        <v>3048</v>
      </c>
      <c r="D367" s="50" t="s">
        <v>300</v>
      </c>
      <c r="E367" s="51">
        <v>0</v>
      </c>
      <c r="F367" s="52">
        <v>0</v>
      </c>
      <c r="G367" s="52">
        <v>0</v>
      </c>
      <c r="H367" s="52">
        <v>0</v>
      </c>
      <c r="I367" s="52">
        <v>0</v>
      </c>
      <c r="J367" s="7" t="str">
        <f t="shared" si="34"/>
        <v/>
      </c>
      <c r="K367" s="212"/>
    </row>
    <row r="368" spans="1:11" ht="18.75" hidden="1" customHeight="1">
      <c r="A368" s="94">
        <v>45</v>
      </c>
      <c r="B368" s="48"/>
      <c r="C368" s="49">
        <v>3050</v>
      </c>
      <c r="D368" s="50" t="s">
        <v>301</v>
      </c>
      <c r="E368" s="51">
        <v>0</v>
      </c>
      <c r="F368" s="52">
        <v>0</v>
      </c>
      <c r="G368" s="52">
        <v>0</v>
      </c>
      <c r="H368" s="52">
        <v>0</v>
      </c>
      <c r="I368" s="52">
        <v>0</v>
      </c>
      <c r="J368" s="7" t="str">
        <f t="shared" si="34"/>
        <v/>
      </c>
      <c r="K368" s="212"/>
    </row>
    <row r="369" spans="1:11" ht="18.75" hidden="1" customHeight="1">
      <c r="A369" s="94">
        <v>50</v>
      </c>
      <c r="B369" s="48"/>
      <c r="C369" s="49">
        <v>3061</v>
      </c>
      <c r="D369" s="50" t="s">
        <v>302</v>
      </c>
      <c r="E369" s="52">
        <v>0</v>
      </c>
      <c r="F369" s="52">
        <v>0</v>
      </c>
      <c r="G369" s="52">
        <v>0</v>
      </c>
      <c r="H369" s="52">
        <v>0</v>
      </c>
      <c r="I369" s="52">
        <v>0</v>
      </c>
      <c r="J369" s="7" t="str">
        <f t="shared" si="34"/>
        <v/>
      </c>
      <c r="K369" s="212"/>
    </row>
    <row r="370" spans="1:11" ht="18.75" hidden="1" customHeight="1">
      <c r="A370" s="94">
        <v>60</v>
      </c>
      <c r="B370" s="48"/>
      <c r="C370" s="49">
        <v>3081</v>
      </c>
      <c r="D370" s="50" t="s">
        <v>303</v>
      </c>
      <c r="E370" s="52">
        <v>0</v>
      </c>
      <c r="F370" s="52">
        <v>0</v>
      </c>
      <c r="G370" s="52">
        <v>0</v>
      </c>
      <c r="H370" s="52">
        <v>0</v>
      </c>
      <c r="I370" s="52">
        <v>0</v>
      </c>
      <c r="J370" s="7" t="str">
        <f t="shared" si="34"/>
        <v/>
      </c>
      <c r="K370" s="212"/>
    </row>
    <row r="371" spans="1:11" ht="18.75" hidden="1" customHeight="1">
      <c r="A371" s="94"/>
      <c r="B371" s="48"/>
      <c r="C371" s="49">
        <v>3082</v>
      </c>
      <c r="D371" s="50" t="s">
        <v>304</v>
      </c>
      <c r="E371" s="52">
        <v>0</v>
      </c>
      <c r="F371" s="52">
        <v>0</v>
      </c>
      <c r="G371" s="52">
        <v>0</v>
      </c>
      <c r="H371" s="52">
        <v>0</v>
      </c>
      <c r="I371" s="52">
        <v>0</v>
      </c>
      <c r="J371" s="7" t="str">
        <f t="shared" si="34"/>
        <v/>
      </c>
      <c r="K371" s="212"/>
    </row>
    <row r="372" spans="1:11" ht="18.75" hidden="1" customHeight="1">
      <c r="A372" s="94">
        <v>65</v>
      </c>
      <c r="B372" s="48"/>
      <c r="C372" s="49">
        <v>3083</v>
      </c>
      <c r="D372" s="50" t="s">
        <v>305</v>
      </c>
      <c r="E372" s="52">
        <v>0</v>
      </c>
      <c r="F372" s="52">
        <v>0</v>
      </c>
      <c r="G372" s="52">
        <v>0</v>
      </c>
      <c r="H372" s="52">
        <v>0</v>
      </c>
      <c r="I372" s="52">
        <v>0</v>
      </c>
      <c r="J372" s="7" t="str">
        <f t="shared" si="34"/>
        <v/>
      </c>
      <c r="K372" s="212"/>
    </row>
    <row r="373" spans="1:11" ht="18.75" hidden="1" customHeight="1">
      <c r="A373" s="94">
        <v>65</v>
      </c>
      <c r="B373" s="48"/>
      <c r="C373" s="49">
        <v>3089</v>
      </c>
      <c r="D373" s="56" t="s">
        <v>306</v>
      </c>
      <c r="E373" s="52">
        <v>0</v>
      </c>
      <c r="F373" s="52">
        <v>0</v>
      </c>
      <c r="G373" s="52">
        <v>0</v>
      </c>
      <c r="H373" s="52">
        <v>0</v>
      </c>
      <c r="I373" s="52">
        <v>0</v>
      </c>
      <c r="J373" s="7" t="str">
        <f t="shared" si="34"/>
        <v/>
      </c>
      <c r="K373" s="212"/>
    </row>
    <row r="374" spans="1:11" ht="18.75" hidden="1" customHeight="1">
      <c r="A374" s="94">
        <v>65</v>
      </c>
      <c r="B374" s="48"/>
      <c r="C374" s="49">
        <v>3090</v>
      </c>
      <c r="D374" s="50" t="s">
        <v>307</v>
      </c>
      <c r="E374" s="52">
        <v>0</v>
      </c>
      <c r="F374" s="52">
        <v>0</v>
      </c>
      <c r="G374" s="52">
        <v>0</v>
      </c>
      <c r="H374" s="52">
        <v>0</v>
      </c>
      <c r="I374" s="52">
        <v>0</v>
      </c>
      <c r="J374" s="7" t="str">
        <f t="shared" si="34"/>
        <v/>
      </c>
      <c r="K374" s="212"/>
    </row>
    <row r="375" spans="1:11" s="62" customFormat="1" ht="18.75" customHeight="1">
      <c r="A375" s="93">
        <v>70</v>
      </c>
      <c r="B375" s="225">
        <v>3100</v>
      </c>
      <c r="C375" s="496" t="s">
        <v>308</v>
      </c>
      <c r="D375" s="496"/>
      <c r="E375" s="227">
        <f>SUM(E376:E382)</f>
        <v>5923687</v>
      </c>
      <c r="F375" s="227">
        <f>SUM(F376:F382)</f>
        <v>4593470</v>
      </c>
      <c r="G375" s="227">
        <f>SUM(G376:G382)</f>
        <v>4708000</v>
      </c>
      <c r="H375" s="227">
        <f>SUM(H376:H382)</f>
        <v>4708000</v>
      </c>
      <c r="I375" s="227">
        <f>SUM(I376:I382)</f>
        <v>4708000</v>
      </c>
      <c r="J375" s="7">
        <f t="shared" si="34"/>
        <v>1</v>
      </c>
      <c r="K375" s="212"/>
    </row>
    <row r="376" spans="1:11" ht="18.75" hidden="1" customHeight="1">
      <c r="A376" s="228">
        <v>75</v>
      </c>
      <c r="B376" s="48"/>
      <c r="C376" s="58">
        <v>3110</v>
      </c>
      <c r="D376" s="229" t="s">
        <v>309</v>
      </c>
      <c r="E376" s="52">
        <v>0</v>
      </c>
      <c r="F376" s="52">
        <v>0</v>
      </c>
      <c r="G376" s="52">
        <v>0</v>
      </c>
      <c r="H376" s="52">
        <v>0</v>
      </c>
      <c r="I376" s="52">
        <v>0</v>
      </c>
      <c r="J376" s="7" t="str">
        <f t="shared" si="34"/>
        <v/>
      </c>
      <c r="K376" s="212"/>
    </row>
    <row r="377" spans="1:11" ht="18.75" hidden="1" customHeight="1">
      <c r="A377" s="94">
        <v>80</v>
      </c>
      <c r="B377" s="230"/>
      <c r="C377" s="49">
        <v>3111</v>
      </c>
      <c r="D377" s="96" t="s">
        <v>310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7" t="str">
        <f t="shared" si="34"/>
        <v/>
      </c>
      <c r="K377" s="212"/>
    </row>
    <row r="378" spans="1:11" ht="27" customHeight="1">
      <c r="A378" s="94">
        <v>85</v>
      </c>
      <c r="B378" s="230"/>
      <c r="C378" s="49">
        <v>3112</v>
      </c>
      <c r="D378" s="96" t="s">
        <v>311</v>
      </c>
      <c r="E378" s="55">
        <v>2774100</v>
      </c>
      <c r="F378" s="55">
        <v>2774100</v>
      </c>
      <c r="G378" s="55">
        <v>2774100</v>
      </c>
      <c r="H378" s="55">
        <v>2774100</v>
      </c>
      <c r="I378" s="55">
        <v>2774100</v>
      </c>
      <c r="J378" s="7">
        <f t="shared" si="34"/>
        <v>1</v>
      </c>
      <c r="K378" s="212"/>
    </row>
    <row r="379" spans="1:11" ht="18.75" customHeight="1">
      <c r="A379" s="94">
        <v>90</v>
      </c>
      <c r="B379" s="230"/>
      <c r="C379" s="49">
        <v>3113</v>
      </c>
      <c r="D379" s="96" t="s">
        <v>312</v>
      </c>
      <c r="E379" s="55">
        <v>1686300</v>
      </c>
      <c r="F379" s="55">
        <v>1693200</v>
      </c>
      <c r="G379" s="55">
        <v>1693200</v>
      </c>
      <c r="H379" s="55">
        <v>1693200</v>
      </c>
      <c r="I379" s="55">
        <v>1693200</v>
      </c>
      <c r="J379" s="7">
        <f t="shared" si="34"/>
        <v>1</v>
      </c>
      <c r="K379" s="212"/>
    </row>
    <row r="380" spans="1:11" ht="36.75" customHeight="1">
      <c r="A380" s="94">
        <v>91</v>
      </c>
      <c r="B380" s="230"/>
      <c r="C380" s="49">
        <v>3118</v>
      </c>
      <c r="D380" s="96" t="s">
        <v>313</v>
      </c>
      <c r="E380" s="55">
        <v>1463287</v>
      </c>
      <c r="F380" s="55">
        <v>240700</v>
      </c>
      <c r="G380" s="55">
        <v>240700</v>
      </c>
      <c r="H380" s="55">
        <v>240700</v>
      </c>
      <c r="I380" s="55">
        <v>240700</v>
      </c>
      <c r="J380" s="7">
        <f t="shared" si="34"/>
        <v>1</v>
      </c>
      <c r="K380" s="212"/>
    </row>
    <row r="381" spans="1:11" ht="35.25" hidden="1" customHeight="1">
      <c r="A381" s="94"/>
      <c r="B381" s="230"/>
      <c r="C381" s="49">
        <v>3128</v>
      </c>
      <c r="D381" s="96" t="s">
        <v>314</v>
      </c>
      <c r="E381" s="231"/>
      <c r="F381" s="77"/>
      <c r="G381" s="77"/>
      <c r="H381" s="77"/>
      <c r="I381" s="77"/>
      <c r="J381" s="7" t="str">
        <f t="shared" si="34"/>
        <v/>
      </c>
      <c r="K381" s="212"/>
    </row>
    <row r="382" spans="1:11" ht="18.75" customHeight="1">
      <c r="A382" s="94">
        <v>100</v>
      </c>
      <c r="B382" s="48"/>
      <c r="C382" s="156">
        <v>3120</v>
      </c>
      <c r="D382" s="232" t="s">
        <v>315</v>
      </c>
      <c r="E382" s="233"/>
      <c r="F382" s="234">
        <v>-114530</v>
      </c>
      <c r="G382" s="234"/>
      <c r="H382" s="234"/>
      <c r="I382" s="234"/>
      <c r="J382" s="7">
        <f t="shared" si="34"/>
        <v>1</v>
      </c>
      <c r="K382" s="212"/>
    </row>
    <row r="383" spans="1:11" s="62" customFormat="1" ht="18.75" hidden="1" customHeight="1">
      <c r="A383" s="93">
        <v>115</v>
      </c>
      <c r="B383" s="225">
        <v>3200</v>
      </c>
      <c r="C383" s="496" t="s">
        <v>316</v>
      </c>
      <c r="D383" s="496"/>
      <c r="E383" s="226">
        <f>SUM(E384:E387)</f>
        <v>0</v>
      </c>
      <c r="F383" s="226">
        <f>SUM(F384:F387)</f>
        <v>0</v>
      </c>
      <c r="G383" s="226">
        <f>SUM(G384:G387)</f>
        <v>0</v>
      </c>
      <c r="H383" s="226">
        <f>SUM(H384:H387)</f>
        <v>0</v>
      </c>
      <c r="I383" s="226">
        <f>SUM(I384:I387)</f>
        <v>0</v>
      </c>
      <c r="J383" s="7" t="str">
        <f t="shared" si="34"/>
        <v/>
      </c>
      <c r="K383" s="212"/>
    </row>
    <row r="384" spans="1:11" ht="18.75" hidden="1" customHeight="1">
      <c r="A384" s="93">
        <v>120</v>
      </c>
      <c r="B384" s="48"/>
      <c r="C384" s="49">
        <v>3210</v>
      </c>
      <c r="D384" s="96" t="s">
        <v>317</v>
      </c>
      <c r="E384" s="52">
        <v>0</v>
      </c>
      <c r="F384" s="52">
        <v>0</v>
      </c>
      <c r="G384" s="52">
        <v>0</v>
      </c>
      <c r="H384" s="52">
        <v>0</v>
      </c>
      <c r="I384" s="52">
        <v>0</v>
      </c>
      <c r="J384" s="7" t="str">
        <f t="shared" si="34"/>
        <v/>
      </c>
      <c r="K384" s="212"/>
    </row>
    <row r="385" spans="1:11" ht="18.75" hidden="1" customHeight="1">
      <c r="A385" s="94">
        <v>125</v>
      </c>
      <c r="B385" s="71"/>
      <c r="C385" s="49">
        <v>3220</v>
      </c>
      <c r="D385" s="96" t="s">
        <v>318</v>
      </c>
      <c r="E385" s="52">
        <v>0</v>
      </c>
      <c r="F385" s="52">
        <v>0</v>
      </c>
      <c r="G385" s="52">
        <v>0</v>
      </c>
      <c r="H385" s="52">
        <v>0</v>
      </c>
      <c r="I385" s="52">
        <v>0</v>
      </c>
      <c r="J385" s="7" t="str">
        <f t="shared" si="34"/>
        <v/>
      </c>
      <c r="K385" s="212"/>
    </row>
    <row r="386" spans="1:11" ht="18.75" hidden="1" customHeight="1">
      <c r="A386" s="94">
        <v>130</v>
      </c>
      <c r="B386" s="48"/>
      <c r="C386" s="49">
        <v>3230</v>
      </c>
      <c r="D386" s="96" t="s">
        <v>319</v>
      </c>
      <c r="E386" s="52">
        <v>0</v>
      </c>
      <c r="F386" s="52">
        <v>0</v>
      </c>
      <c r="G386" s="52">
        <v>0</v>
      </c>
      <c r="H386" s="52">
        <v>0</v>
      </c>
      <c r="I386" s="52">
        <v>0</v>
      </c>
      <c r="J386" s="7" t="str">
        <f t="shared" si="34"/>
        <v/>
      </c>
      <c r="K386" s="212"/>
    </row>
    <row r="387" spans="1:11" ht="18.75" hidden="1" customHeight="1">
      <c r="A387" s="94">
        <v>135</v>
      </c>
      <c r="B387" s="48"/>
      <c r="C387" s="49">
        <v>3240</v>
      </c>
      <c r="D387" s="96" t="s">
        <v>320</v>
      </c>
      <c r="E387" s="52">
        <v>0</v>
      </c>
      <c r="F387" s="52">
        <v>0</v>
      </c>
      <c r="G387" s="52">
        <v>0</v>
      </c>
      <c r="H387" s="52">
        <v>0</v>
      </c>
      <c r="I387" s="52">
        <v>0</v>
      </c>
      <c r="J387" s="7" t="str">
        <f t="shared" si="34"/>
        <v/>
      </c>
      <c r="K387" s="212"/>
    </row>
    <row r="388" spans="1:11" s="62" customFormat="1" ht="18.75" hidden="1" customHeight="1">
      <c r="A388" s="93">
        <v>145</v>
      </c>
      <c r="B388" s="225">
        <v>6000</v>
      </c>
      <c r="C388" s="496" t="s">
        <v>321</v>
      </c>
      <c r="D388" s="496"/>
      <c r="E388" s="226">
        <f>SUM(E389:E390)</f>
        <v>0</v>
      </c>
      <c r="F388" s="226">
        <f>SUM(F389:F390)</f>
        <v>0</v>
      </c>
      <c r="G388" s="226">
        <f>SUM(G389:G390)</f>
        <v>0</v>
      </c>
      <c r="H388" s="226">
        <f>SUM(H389:H390)</f>
        <v>0</v>
      </c>
      <c r="I388" s="226">
        <f>SUM(I389:I390)</f>
        <v>0</v>
      </c>
      <c r="J388" s="7" t="str">
        <f t="shared" si="34"/>
        <v/>
      </c>
      <c r="K388" s="212"/>
    </row>
    <row r="389" spans="1:11" ht="18.75" hidden="1" customHeight="1">
      <c r="A389" s="94">
        <v>150</v>
      </c>
      <c r="B389" s="67"/>
      <c r="C389" s="49">
        <v>6001</v>
      </c>
      <c r="D389" s="50" t="s">
        <v>322</v>
      </c>
      <c r="E389" s="52">
        <v>0</v>
      </c>
      <c r="F389" s="52">
        <v>0</v>
      </c>
      <c r="G389" s="52">
        <v>0</v>
      </c>
      <c r="H389" s="52">
        <v>0</v>
      </c>
      <c r="I389" s="52">
        <v>0</v>
      </c>
      <c r="J389" s="7" t="str">
        <f t="shared" si="34"/>
        <v/>
      </c>
      <c r="K389" s="212"/>
    </row>
    <row r="390" spans="1:11" ht="18.75" hidden="1" customHeight="1">
      <c r="A390" s="94">
        <v>155</v>
      </c>
      <c r="B390" s="67"/>
      <c r="C390" s="49">
        <v>6002</v>
      </c>
      <c r="D390" s="76" t="s">
        <v>323</v>
      </c>
      <c r="E390" s="52">
        <v>0</v>
      </c>
      <c r="F390" s="52">
        <v>0</v>
      </c>
      <c r="G390" s="52">
        <v>0</v>
      </c>
      <c r="H390" s="52">
        <v>0</v>
      </c>
      <c r="I390" s="52">
        <v>0</v>
      </c>
      <c r="J390" s="7" t="str">
        <f t="shared" si="34"/>
        <v/>
      </c>
      <c r="K390" s="212"/>
    </row>
    <row r="391" spans="1:11" s="62" customFormat="1" ht="18.75" customHeight="1">
      <c r="A391" s="93">
        <v>160</v>
      </c>
      <c r="B391" s="225">
        <v>6100</v>
      </c>
      <c r="C391" s="496" t="s">
        <v>324</v>
      </c>
      <c r="D391" s="496"/>
      <c r="E391" s="227">
        <f>SUM(E392:E395)</f>
        <v>2444435</v>
      </c>
      <c r="F391" s="227">
        <f>SUM(F392:F395)</f>
        <v>14760</v>
      </c>
      <c r="G391" s="227">
        <f>SUM(G392:G395)</f>
        <v>-620000</v>
      </c>
      <c r="H391" s="227">
        <f>SUM(H392:H395)</f>
        <v>-640000</v>
      </c>
      <c r="I391" s="227">
        <f>SUM(I392:I395)</f>
        <v>-650000</v>
      </c>
      <c r="J391" s="7">
        <f t="shared" si="34"/>
        <v>1</v>
      </c>
      <c r="K391" s="212"/>
    </row>
    <row r="392" spans="1:11" ht="18.75" customHeight="1">
      <c r="A392" s="94">
        <v>165</v>
      </c>
      <c r="B392" s="67"/>
      <c r="C392" s="49">
        <v>6101</v>
      </c>
      <c r="D392" s="50" t="s">
        <v>325</v>
      </c>
      <c r="E392" s="55">
        <v>2843770</v>
      </c>
      <c r="F392" s="55">
        <v>611156</v>
      </c>
      <c r="G392" s="55"/>
      <c r="H392" s="55"/>
      <c r="I392" s="55"/>
      <c r="J392" s="7">
        <f t="shared" si="34"/>
        <v>1</v>
      </c>
      <c r="K392" s="212"/>
    </row>
    <row r="393" spans="1:11" ht="18.75" customHeight="1">
      <c r="A393" s="94">
        <v>170</v>
      </c>
      <c r="B393" s="67"/>
      <c r="C393" s="49">
        <v>6102</v>
      </c>
      <c r="D393" s="76" t="s">
        <v>326</v>
      </c>
      <c r="E393" s="55">
        <v>-399335</v>
      </c>
      <c r="F393" s="55">
        <v>-596396</v>
      </c>
      <c r="G393" s="55">
        <v>-620000</v>
      </c>
      <c r="H393" s="55">
        <v>-640000</v>
      </c>
      <c r="I393" s="55">
        <v>-650000</v>
      </c>
      <c r="J393" s="7">
        <f t="shared" ref="J393:J428" si="35">(IF(OR($E393&lt;&gt;0,$F393&lt;&gt;0,$G393&lt;&gt;0,$H393&lt;&gt;0,$I393&lt;&gt;0),$J$2,""))</f>
        <v>1</v>
      </c>
      <c r="K393" s="212"/>
    </row>
    <row r="394" spans="1:11" ht="18.75" hidden="1" customHeight="1">
      <c r="A394" s="94"/>
      <c r="B394" s="71"/>
      <c r="C394" s="49">
        <v>6105</v>
      </c>
      <c r="D394" s="76" t="s">
        <v>327</v>
      </c>
      <c r="E394" s="77"/>
      <c r="F394" s="77"/>
      <c r="G394" s="77"/>
      <c r="H394" s="77"/>
      <c r="I394" s="77"/>
      <c r="J394" s="7" t="str">
        <f t="shared" si="35"/>
        <v/>
      </c>
      <c r="K394" s="212"/>
    </row>
    <row r="395" spans="1:11" ht="18.75" hidden="1" customHeight="1">
      <c r="A395" s="94">
        <v>180</v>
      </c>
      <c r="B395" s="71"/>
      <c r="C395" s="49">
        <v>6109</v>
      </c>
      <c r="D395" s="76" t="s">
        <v>328</v>
      </c>
      <c r="E395" s="77"/>
      <c r="F395" s="77"/>
      <c r="G395" s="77"/>
      <c r="H395" s="77"/>
      <c r="I395" s="77"/>
      <c r="J395" s="7" t="str">
        <f t="shared" si="35"/>
        <v/>
      </c>
      <c r="K395" s="212"/>
    </row>
    <row r="396" spans="1:11" s="62" customFormat="1" ht="18.75" customHeight="1">
      <c r="A396" s="93">
        <v>185</v>
      </c>
      <c r="B396" s="225">
        <v>6200</v>
      </c>
      <c r="C396" s="496" t="s">
        <v>329</v>
      </c>
      <c r="D396" s="496"/>
      <c r="E396" s="227">
        <f>SUM(E397:E398)</f>
        <v>-168725</v>
      </c>
      <c r="F396" s="227">
        <f>SUM(F397:F398)</f>
        <v>0</v>
      </c>
      <c r="G396" s="227">
        <f>SUM(G397:G398)</f>
        <v>0</v>
      </c>
      <c r="H396" s="227">
        <f>SUM(H397:H398)</f>
        <v>0</v>
      </c>
      <c r="I396" s="227">
        <f>SUM(I397:I398)</f>
        <v>0</v>
      </c>
      <c r="J396" s="7">
        <f t="shared" si="35"/>
        <v>1</v>
      </c>
      <c r="K396" s="212"/>
    </row>
    <row r="397" spans="1:11" ht="20.25" customHeight="1">
      <c r="A397" s="94">
        <v>190</v>
      </c>
      <c r="B397" s="235"/>
      <c r="C397" s="49">
        <v>6201</v>
      </c>
      <c r="D397" s="50" t="s">
        <v>330</v>
      </c>
      <c r="E397" s="77">
        <v>268115</v>
      </c>
      <c r="F397" s="77"/>
      <c r="G397" s="77"/>
      <c r="H397" s="77"/>
      <c r="I397" s="77"/>
      <c r="J397" s="7">
        <f t="shared" si="35"/>
        <v>1</v>
      </c>
      <c r="K397" s="212"/>
    </row>
    <row r="398" spans="1:11" ht="18.75" customHeight="1">
      <c r="A398" s="94">
        <v>195</v>
      </c>
      <c r="B398" s="48"/>
      <c r="C398" s="49">
        <v>6202</v>
      </c>
      <c r="D398" s="76" t="s">
        <v>331</v>
      </c>
      <c r="E398" s="55">
        <v>-436840</v>
      </c>
      <c r="F398" s="55"/>
      <c r="G398" s="55"/>
      <c r="H398" s="55"/>
      <c r="I398" s="55"/>
      <c r="J398" s="7">
        <f t="shared" si="35"/>
        <v>1</v>
      </c>
      <c r="K398" s="212"/>
    </row>
    <row r="399" spans="1:11" s="62" customFormat="1" ht="18.75" hidden="1" customHeight="1">
      <c r="A399" s="93">
        <v>200</v>
      </c>
      <c r="B399" s="225">
        <v>6300</v>
      </c>
      <c r="C399" s="496" t="s">
        <v>332</v>
      </c>
      <c r="D399" s="496"/>
      <c r="E399" s="226">
        <f>SUM(E400:E401)</f>
        <v>0</v>
      </c>
      <c r="F399" s="226">
        <f>SUM(F400:F401)</f>
        <v>0</v>
      </c>
      <c r="G399" s="226">
        <f>SUM(G400:G401)</f>
        <v>0</v>
      </c>
      <c r="H399" s="226">
        <f>SUM(H400:H401)</f>
        <v>0</v>
      </c>
      <c r="I399" s="226">
        <f>SUM(I400:I401)</f>
        <v>0</v>
      </c>
      <c r="J399" s="7" t="str">
        <f t="shared" si="35"/>
        <v/>
      </c>
      <c r="K399" s="212"/>
    </row>
    <row r="400" spans="1:11" ht="18.75" hidden="1" customHeight="1">
      <c r="A400" s="94">
        <v>205</v>
      </c>
      <c r="B400" s="48"/>
      <c r="C400" s="49">
        <v>6301</v>
      </c>
      <c r="D400" s="50" t="s">
        <v>330</v>
      </c>
      <c r="E400" s="52">
        <v>0</v>
      </c>
      <c r="F400" s="52">
        <v>0</v>
      </c>
      <c r="G400" s="52">
        <v>0</v>
      </c>
      <c r="H400" s="52">
        <v>0</v>
      </c>
      <c r="I400" s="52">
        <v>0</v>
      </c>
      <c r="J400" s="7" t="str">
        <f t="shared" si="35"/>
        <v/>
      </c>
      <c r="K400" s="212"/>
    </row>
    <row r="401" spans="1:11" ht="18.75" hidden="1" customHeight="1">
      <c r="A401" s="94">
        <v>206</v>
      </c>
      <c r="B401" s="48"/>
      <c r="C401" s="49">
        <v>6302</v>
      </c>
      <c r="D401" s="76" t="s">
        <v>333</v>
      </c>
      <c r="E401" s="52">
        <v>0</v>
      </c>
      <c r="F401" s="52">
        <v>0</v>
      </c>
      <c r="G401" s="52">
        <v>0</v>
      </c>
      <c r="H401" s="52">
        <v>0</v>
      </c>
      <c r="I401" s="52">
        <v>0</v>
      </c>
      <c r="J401" s="7" t="str">
        <f t="shared" si="35"/>
        <v/>
      </c>
      <c r="K401" s="212"/>
    </row>
    <row r="402" spans="1:11" s="98" customFormat="1" ht="18.75" customHeight="1">
      <c r="A402" s="97">
        <v>210</v>
      </c>
      <c r="B402" s="225">
        <v>6400</v>
      </c>
      <c r="C402" s="496" t="s">
        <v>334</v>
      </c>
      <c r="D402" s="496"/>
      <c r="E402" s="227">
        <f>SUM(E403:E404)</f>
        <v>40948</v>
      </c>
      <c r="F402" s="227">
        <f>SUM(F403:F404)</f>
        <v>0</v>
      </c>
      <c r="G402" s="227">
        <f>SUM(G403:G404)</f>
        <v>0</v>
      </c>
      <c r="H402" s="227">
        <f>SUM(H403:H404)</f>
        <v>0</v>
      </c>
      <c r="I402" s="227">
        <f>SUM(I403:I404)</f>
        <v>0</v>
      </c>
      <c r="J402" s="7">
        <f t="shared" si="35"/>
        <v>1</v>
      </c>
      <c r="K402" s="212"/>
    </row>
    <row r="403" spans="1:11" s="100" customFormat="1">
      <c r="A403" s="86">
        <v>211</v>
      </c>
      <c r="B403" s="71"/>
      <c r="C403" s="146">
        <v>6401</v>
      </c>
      <c r="D403" s="90" t="s">
        <v>335</v>
      </c>
      <c r="E403" s="55">
        <v>40948</v>
      </c>
      <c r="F403" s="55"/>
      <c r="G403" s="55"/>
      <c r="H403" s="55"/>
      <c r="I403" s="55"/>
      <c r="J403" s="7">
        <f t="shared" si="35"/>
        <v>1</v>
      </c>
      <c r="K403" s="212"/>
    </row>
    <row r="404" spans="1:11" s="100" customFormat="1" hidden="1">
      <c r="A404" s="86">
        <v>212</v>
      </c>
      <c r="B404" s="71"/>
      <c r="C404" s="146">
        <v>6402</v>
      </c>
      <c r="D404" s="99" t="s">
        <v>333</v>
      </c>
      <c r="E404" s="77"/>
      <c r="F404" s="77"/>
      <c r="G404" s="77"/>
      <c r="H404" s="77"/>
      <c r="I404" s="77"/>
      <c r="J404" s="7" t="str">
        <f t="shared" si="35"/>
        <v/>
      </c>
      <c r="K404" s="212"/>
    </row>
    <row r="405" spans="1:11" s="98" customFormat="1" ht="18.75" hidden="1" customHeight="1">
      <c r="A405" s="236">
        <v>213</v>
      </c>
      <c r="B405" s="225">
        <v>6500</v>
      </c>
      <c r="C405" s="496" t="s">
        <v>336</v>
      </c>
      <c r="D405" s="496"/>
      <c r="E405" s="237"/>
      <c r="F405" s="238"/>
      <c r="G405" s="238"/>
      <c r="H405" s="238"/>
      <c r="I405" s="238"/>
      <c r="J405" s="7" t="str">
        <f t="shared" si="35"/>
        <v/>
      </c>
      <c r="K405" s="212"/>
    </row>
    <row r="406" spans="1:11" s="62" customFormat="1" ht="18.75" hidden="1" customHeight="1">
      <c r="A406" s="93">
        <v>215</v>
      </c>
      <c r="B406" s="225">
        <v>6600</v>
      </c>
      <c r="C406" s="496" t="s">
        <v>337</v>
      </c>
      <c r="D406" s="496"/>
      <c r="E406" s="226">
        <f>SUM(E407:E408)</f>
        <v>0</v>
      </c>
      <c r="F406" s="226">
        <f>SUM(F407:F408)</f>
        <v>0</v>
      </c>
      <c r="G406" s="226">
        <f>SUM(G407:G408)</f>
        <v>0</v>
      </c>
      <c r="H406" s="226">
        <f>SUM(H407:H408)</f>
        <v>0</v>
      </c>
      <c r="I406" s="226">
        <f>SUM(I407:I408)</f>
        <v>0</v>
      </c>
      <c r="J406" s="7" t="str">
        <f t="shared" si="35"/>
        <v/>
      </c>
      <c r="K406" s="212"/>
    </row>
    <row r="407" spans="1:11" ht="18.75" hidden="1" customHeight="1">
      <c r="A407" s="94">
        <v>220</v>
      </c>
      <c r="B407" s="48"/>
      <c r="C407" s="49">
        <v>6601</v>
      </c>
      <c r="D407" s="50" t="s">
        <v>338</v>
      </c>
      <c r="E407" s="77"/>
      <c r="F407" s="77"/>
      <c r="G407" s="77"/>
      <c r="H407" s="77"/>
      <c r="I407" s="77"/>
      <c r="J407" s="7" t="str">
        <f t="shared" si="35"/>
        <v/>
      </c>
      <c r="K407" s="212"/>
    </row>
    <row r="408" spans="1:11" ht="18.75" hidden="1" customHeight="1">
      <c r="A408" s="94">
        <v>225</v>
      </c>
      <c r="B408" s="48"/>
      <c r="C408" s="49">
        <v>6602</v>
      </c>
      <c r="D408" s="76" t="s">
        <v>339</v>
      </c>
      <c r="E408" s="77"/>
      <c r="F408" s="77"/>
      <c r="G408" s="77"/>
      <c r="H408" s="77"/>
      <c r="I408" s="77"/>
      <c r="J408" s="7" t="str">
        <f t="shared" si="35"/>
        <v/>
      </c>
      <c r="K408" s="212"/>
    </row>
    <row r="409" spans="1:11" s="62" customFormat="1" ht="18.75" hidden="1" customHeight="1">
      <c r="A409" s="93">
        <v>215</v>
      </c>
      <c r="B409" s="225">
        <v>6700</v>
      </c>
      <c r="C409" s="496" t="s">
        <v>340</v>
      </c>
      <c r="D409" s="496"/>
      <c r="E409" s="226">
        <f>SUM(E410:E411)</f>
        <v>0</v>
      </c>
      <c r="F409" s="226">
        <f>SUM(F410:F411)</f>
        <v>0</v>
      </c>
      <c r="G409" s="226">
        <f>SUM(G410:G411)</f>
        <v>0</v>
      </c>
      <c r="H409" s="226">
        <f>SUM(H410:H411)</f>
        <v>0</v>
      </c>
      <c r="I409" s="226">
        <f>SUM(I410:I411)</f>
        <v>0</v>
      </c>
      <c r="J409" s="7" t="str">
        <f t="shared" si="35"/>
        <v/>
      </c>
      <c r="K409" s="212"/>
    </row>
    <row r="410" spans="1:11" ht="18.75" hidden="1" customHeight="1">
      <c r="A410" s="94">
        <v>220</v>
      </c>
      <c r="B410" s="48"/>
      <c r="C410" s="49">
        <v>6701</v>
      </c>
      <c r="D410" s="50" t="s">
        <v>341</v>
      </c>
      <c r="E410" s="77"/>
      <c r="F410" s="77"/>
      <c r="G410" s="77"/>
      <c r="H410" s="77"/>
      <c r="I410" s="77"/>
      <c r="J410" s="7" t="str">
        <f t="shared" si="35"/>
        <v/>
      </c>
      <c r="K410" s="212"/>
    </row>
    <row r="411" spans="1:11" ht="18.75" hidden="1" customHeight="1">
      <c r="A411" s="94">
        <v>225</v>
      </c>
      <c r="B411" s="48"/>
      <c r="C411" s="49">
        <v>6702</v>
      </c>
      <c r="D411" s="76" t="s">
        <v>342</v>
      </c>
      <c r="E411" s="77"/>
      <c r="F411" s="77"/>
      <c r="G411" s="77"/>
      <c r="H411" s="77"/>
      <c r="I411" s="77"/>
      <c r="J411" s="7" t="str">
        <f t="shared" si="35"/>
        <v/>
      </c>
      <c r="K411" s="212"/>
    </row>
    <row r="412" spans="1:11" s="62" customFormat="1" ht="18.75" hidden="1" customHeight="1">
      <c r="A412" s="93">
        <v>230</v>
      </c>
      <c r="B412" s="225">
        <v>6900</v>
      </c>
      <c r="C412" s="496" t="s">
        <v>343</v>
      </c>
      <c r="D412" s="496"/>
      <c r="E412" s="226">
        <f>SUM(E413:E418)</f>
        <v>0</v>
      </c>
      <c r="F412" s="226">
        <f>SUM(F413:F418)</f>
        <v>0</v>
      </c>
      <c r="G412" s="226">
        <f>SUM(G413:G418)</f>
        <v>0</v>
      </c>
      <c r="H412" s="226">
        <f>SUM(H413:H418)</f>
        <v>0</v>
      </c>
      <c r="I412" s="226">
        <f>SUM(I413:I418)</f>
        <v>0</v>
      </c>
      <c r="J412" s="7" t="str">
        <f t="shared" si="35"/>
        <v/>
      </c>
      <c r="K412" s="212"/>
    </row>
    <row r="413" spans="1:11" ht="18.75" hidden="1" customHeight="1">
      <c r="A413" s="94">
        <v>235</v>
      </c>
      <c r="B413" s="48"/>
      <c r="C413" s="49">
        <v>6901</v>
      </c>
      <c r="D413" s="50" t="s">
        <v>344</v>
      </c>
      <c r="E413" s="52">
        <v>0</v>
      </c>
      <c r="F413" s="52">
        <v>0</v>
      </c>
      <c r="G413" s="52">
        <v>0</v>
      </c>
      <c r="H413" s="52">
        <v>0</v>
      </c>
      <c r="I413" s="52">
        <v>0</v>
      </c>
      <c r="J413" s="7" t="str">
        <f t="shared" si="35"/>
        <v/>
      </c>
      <c r="K413" s="212"/>
    </row>
    <row r="414" spans="1:11" ht="18.75" hidden="1" customHeight="1">
      <c r="A414" s="94">
        <v>240</v>
      </c>
      <c r="B414" s="48"/>
      <c r="C414" s="49">
        <v>6905</v>
      </c>
      <c r="D414" s="76" t="s">
        <v>345</v>
      </c>
      <c r="E414" s="52">
        <v>0</v>
      </c>
      <c r="F414" s="52">
        <v>0</v>
      </c>
      <c r="G414" s="52">
        <v>0</v>
      </c>
      <c r="H414" s="52">
        <v>0</v>
      </c>
      <c r="I414" s="52">
        <v>0</v>
      </c>
      <c r="J414" s="7" t="str">
        <f t="shared" si="35"/>
        <v/>
      </c>
      <c r="K414" s="212"/>
    </row>
    <row r="415" spans="1:11" ht="18.75" hidden="1" customHeight="1">
      <c r="A415" s="94">
        <v>240</v>
      </c>
      <c r="B415" s="48"/>
      <c r="C415" s="49">
        <v>6906</v>
      </c>
      <c r="D415" s="76" t="s">
        <v>346</v>
      </c>
      <c r="E415" s="52">
        <v>0</v>
      </c>
      <c r="F415" s="52">
        <v>0</v>
      </c>
      <c r="G415" s="52">
        <v>0</v>
      </c>
      <c r="H415" s="52">
        <v>0</v>
      </c>
      <c r="I415" s="52">
        <v>0</v>
      </c>
      <c r="J415" s="7" t="str">
        <f t="shared" si="35"/>
        <v/>
      </c>
      <c r="K415" s="212"/>
    </row>
    <row r="416" spans="1:11" ht="18.75" hidden="1" customHeight="1">
      <c r="A416" s="94">
        <v>245</v>
      </c>
      <c r="B416" s="48"/>
      <c r="C416" s="49">
        <v>6907</v>
      </c>
      <c r="D416" s="76" t="s">
        <v>347</v>
      </c>
      <c r="E416" s="52">
        <v>0</v>
      </c>
      <c r="F416" s="52">
        <v>0</v>
      </c>
      <c r="G416" s="52">
        <v>0</v>
      </c>
      <c r="H416" s="52">
        <v>0</v>
      </c>
      <c r="I416" s="52">
        <v>0</v>
      </c>
      <c r="J416" s="7" t="str">
        <f t="shared" si="35"/>
        <v/>
      </c>
      <c r="K416" s="212"/>
    </row>
    <row r="417" spans="1:11" ht="18.75" hidden="1" customHeight="1">
      <c r="A417" s="94">
        <v>250</v>
      </c>
      <c r="B417" s="48"/>
      <c r="C417" s="49">
        <v>6908</v>
      </c>
      <c r="D417" s="76" t="s">
        <v>348</v>
      </c>
      <c r="E417" s="52">
        <v>0</v>
      </c>
      <c r="F417" s="52">
        <v>0</v>
      </c>
      <c r="G417" s="52">
        <v>0</v>
      </c>
      <c r="H417" s="52">
        <v>0</v>
      </c>
      <c r="I417" s="52">
        <v>0</v>
      </c>
      <c r="J417" s="7" t="str">
        <f t="shared" si="35"/>
        <v/>
      </c>
      <c r="K417" s="212"/>
    </row>
    <row r="418" spans="1:11" ht="18.75" hidden="1" customHeight="1">
      <c r="A418" s="94">
        <v>255</v>
      </c>
      <c r="B418" s="48"/>
      <c r="C418" s="49">
        <v>6909</v>
      </c>
      <c r="D418" s="76" t="s">
        <v>349</v>
      </c>
      <c r="E418" s="52">
        <v>0</v>
      </c>
      <c r="F418" s="52">
        <v>0</v>
      </c>
      <c r="G418" s="52">
        <v>0</v>
      </c>
      <c r="H418" s="52">
        <v>0</v>
      </c>
      <c r="I418" s="52">
        <v>0</v>
      </c>
      <c r="J418" s="7" t="str">
        <f t="shared" si="35"/>
        <v/>
      </c>
      <c r="K418" s="212"/>
    </row>
    <row r="419" spans="1:11" ht="20.25" customHeight="1" thickBot="1">
      <c r="A419" s="94">
        <v>260</v>
      </c>
      <c r="B419" s="239" t="s">
        <v>172</v>
      </c>
      <c r="C419" s="240" t="s">
        <v>173</v>
      </c>
      <c r="D419" s="241" t="s">
        <v>350</v>
      </c>
      <c r="E419" s="242">
        <f>SUM(E361,E375,E383,E388,E391,E396,E399,E402,E405,E406,E409,E412)</f>
        <v>8240345</v>
      </c>
      <c r="F419" s="242">
        <f>SUM(F361,F375,F383,F388,F391,F396,F399,F402,F405,F406,F409,F412)</f>
        <v>4608230</v>
      </c>
      <c r="G419" s="242">
        <f>SUM(G361,G375,G383,G388,G391,G396,G399,G402,G405,G406,G409,G412)</f>
        <v>4088000</v>
      </c>
      <c r="H419" s="242">
        <f>SUM(H361,H375,H383,H388,H391,H396,H399,H402,H405,H406,H409,H412)</f>
        <v>4068000</v>
      </c>
      <c r="I419" s="242">
        <f>SUM(I361,I375,I383,I388,I391,I396,I399,I402,I405,I406,I409,I412)</f>
        <v>4058000</v>
      </c>
      <c r="J419" s="7">
        <f t="shared" si="35"/>
        <v>1</v>
      </c>
      <c r="K419" s="211"/>
    </row>
    <row r="420" spans="1:11" ht="16.5" hidden="1" thickTop="1">
      <c r="A420" s="94">
        <v>261</v>
      </c>
      <c r="B420" s="243" t="s">
        <v>351</v>
      </c>
      <c r="C420" s="244"/>
      <c r="D420" s="245" t="s">
        <v>352</v>
      </c>
      <c r="E420" s="246"/>
      <c r="F420" s="246"/>
      <c r="G420" s="246"/>
      <c r="H420" s="246"/>
      <c r="I420" s="246"/>
      <c r="J420" s="7" t="str">
        <f t="shared" si="35"/>
        <v/>
      </c>
      <c r="K420" s="211"/>
    </row>
    <row r="421" spans="1:11" hidden="1">
      <c r="A421" s="94">
        <v>262</v>
      </c>
      <c r="B421" s="247"/>
      <c r="C421" s="248"/>
      <c r="D421" s="79"/>
      <c r="E421" s="249"/>
      <c r="F421" s="249"/>
      <c r="G421" s="249"/>
      <c r="H421" s="249"/>
      <c r="I421" s="249"/>
      <c r="J421" s="7" t="str">
        <f t="shared" si="35"/>
        <v/>
      </c>
      <c r="K421" s="211"/>
    </row>
    <row r="422" spans="1:11" s="62" customFormat="1" ht="18" customHeight="1" thickTop="1">
      <c r="A422" s="93">
        <v>265</v>
      </c>
      <c r="B422" s="225">
        <v>7400</v>
      </c>
      <c r="C422" s="496" t="s">
        <v>353</v>
      </c>
      <c r="D422" s="496"/>
      <c r="E422" s="250">
        <v>-200000</v>
      </c>
      <c r="F422" s="250">
        <v>-500000</v>
      </c>
      <c r="G422" s="250"/>
      <c r="H422" s="250"/>
      <c r="I422" s="250"/>
      <c r="J422" s="7">
        <f t="shared" si="35"/>
        <v>1</v>
      </c>
      <c r="K422" s="211"/>
    </row>
    <row r="423" spans="1:11" s="62" customFormat="1" ht="18" hidden="1" customHeight="1">
      <c r="A423" s="93">
        <v>275</v>
      </c>
      <c r="B423" s="225">
        <v>7500</v>
      </c>
      <c r="C423" s="496" t="s">
        <v>354</v>
      </c>
      <c r="D423" s="496"/>
      <c r="E423" s="238"/>
      <c r="F423" s="238"/>
      <c r="G423" s="238"/>
      <c r="H423" s="238"/>
      <c r="I423" s="238"/>
      <c r="J423" s="7" t="str">
        <f t="shared" si="35"/>
        <v/>
      </c>
      <c r="K423" s="211"/>
    </row>
    <row r="424" spans="1:11" s="62" customFormat="1" ht="18" customHeight="1">
      <c r="A424" s="93">
        <v>285</v>
      </c>
      <c r="B424" s="225">
        <v>7600</v>
      </c>
      <c r="C424" s="496" t="s">
        <v>355</v>
      </c>
      <c r="D424" s="496"/>
      <c r="E424" s="250">
        <v>3023</v>
      </c>
      <c r="F424" s="250"/>
      <c r="G424" s="250"/>
      <c r="H424" s="250"/>
      <c r="I424" s="250"/>
      <c r="J424" s="7">
        <f t="shared" si="35"/>
        <v>1</v>
      </c>
      <c r="K424" s="211"/>
    </row>
    <row r="425" spans="1:11" s="62" customFormat="1" ht="18" hidden="1" customHeight="1">
      <c r="A425" s="93">
        <v>295</v>
      </c>
      <c r="B425" s="225">
        <v>7700</v>
      </c>
      <c r="C425" s="496" t="s">
        <v>356</v>
      </c>
      <c r="D425" s="496"/>
      <c r="E425" s="51">
        <v>0</v>
      </c>
      <c r="F425" s="52">
        <v>0</v>
      </c>
      <c r="G425" s="52">
        <v>0</v>
      </c>
      <c r="H425" s="52">
        <v>0</v>
      </c>
      <c r="I425" s="52">
        <v>0</v>
      </c>
      <c r="J425" s="7" t="str">
        <f t="shared" si="35"/>
        <v/>
      </c>
      <c r="K425" s="211"/>
    </row>
    <row r="426" spans="1:11" s="62" customFormat="1" ht="18" customHeight="1">
      <c r="A426" s="93">
        <v>215</v>
      </c>
      <c r="B426" s="225">
        <v>7800</v>
      </c>
      <c r="C426" s="496" t="s">
        <v>357</v>
      </c>
      <c r="D426" s="496"/>
      <c r="E426" s="226">
        <f>SUM(E427:E428)</f>
        <v>-30000</v>
      </c>
      <c r="F426" s="226">
        <f>SUM(F427:F428)</f>
        <v>-120000</v>
      </c>
      <c r="G426" s="226">
        <f>SUM(G427:G428)</f>
        <v>0</v>
      </c>
      <c r="H426" s="226">
        <f>SUM(H427:H428)</f>
        <v>0</v>
      </c>
      <c r="I426" s="226">
        <f>SUM(I427:I428)</f>
        <v>0</v>
      </c>
      <c r="J426" s="7">
        <f t="shared" si="35"/>
        <v>1</v>
      </c>
      <c r="K426" s="211"/>
    </row>
    <row r="427" spans="1:11" ht="21" customHeight="1">
      <c r="A427" s="94">
        <v>220</v>
      </c>
      <c r="B427" s="48"/>
      <c r="C427" s="49">
        <v>7833</v>
      </c>
      <c r="D427" s="50" t="s">
        <v>358</v>
      </c>
      <c r="E427" s="77">
        <v>-30000</v>
      </c>
      <c r="F427" s="77">
        <v>-120000</v>
      </c>
      <c r="G427" s="77"/>
      <c r="H427" s="77"/>
      <c r="I427" s="77"/>
      <c r="J427" s="7">
        <f t="shared" si="35"/>
        <v>1</v>
      </c>
      <c r="K427" s="211"/>
    </row>
    <row r="428" spans="1:11" ht="24.75" hidden="1" customHeight="1">
      <c r="A428" s="94">
        <v>225</v>
      </c>
      <c r="B428" s="48"/>
      <c r="C428" s="58">
        <v>7888</v>
      </c>
      <c r="D428" s="78" t="s">
        <v>359</v>
      </c>
      <c r="E428" s="77"/>
      <c r="F428" s="77"/>
      <c r="G428" s="77"/>
      <c r="H428" s="77"/>
      <c r="I428" s="77"/>
      <c r="J428" s="7" t="str">
        <f t="shared" si="35"/>
        <v/>
      </c>
      <c r="K428" s="211"/>
    </row>
    <row r="429" spans="1:11" ht="20.25" customHeight="1" thickBot="1">
      <c r="A429" s="94">
        <v>315</v>
      </c>
      <c r="B429" s="239" t="s">
        <v>172</v>
      </c>
      <c r="C429" s="240" t="s">
        <v>173</v>
      </c>
      <c r="D429" s="241" t="s">
        <v>360</v>
      </c>
      <c r="E429" s="242">
        <f>SUM(E422,E423,E424,E425,E426)</f>
        <v>-226977</v>
      </c>
      <c r="F429" s="242">
        <f>SUM(F422,F423,F424,F425,F426)</f>
        <v>-620000</v>
      </c>
      <c r="G429" s="242">
        <f>SUM(G422,G423,G424,G425,G426)</f>
        <v>0</v>
      </c>
      <c r="H429" s="242">
        <f>SUM(H422,H423,H424,H425,H426)</f>
        <v>0</v>
      </c>
      <c r="I429" s="242">
        <f>SUM(I422,I423,I424,I425,I426)</f>
        <v>0</v>
      </c>
      <c r="J429" s="7">
        <v>1</v>
      </c>
      <c r="K429" s="211"/>
    </row>
    <row r="430" spans="1:11" ht="15" customHeight="1" thickTop="1">
      <c r="A430" s="94"/>
      <c r="B430" s="5"/>
      <c r="C430" s="5"/>
      <c r="D430" s="6"/>
      <c r="E430" s="5"/>
      <c r="F430" s="5"/>
      <c r="G430" s="5"/>
      <c r="H430" s="5"/>
      <c r="I430" s="5"/>
      <c r="J430" s="7">
        <v>1</v>
      </c>
      <c r="K430" s="211"/>
    </row>
    <row r="431" spans="1:11">
      <c r="A431" s="94"/>
      <c r="B431" s="211"/>
      <c r="C431" s="211"/>
      <c r="D431" s="251"/>
      <c r="E431" s="251"/>
      <c r="F431" s="251"/>
      <c r="G431" s="251"/>
      <c r="H431" s="251"/>
      <c r="I431" s="251"/>
      <c r="J431" s="251">
        <v>1</v>
      </c>
      <c r="K431" s="211"/>
    </row>
    <row r="432" spans="1:11">
      <c r="A432" s="94"/>
      <c r="B432" s="5"/>
      <c r="C432" s="5"/>
      <c r="D432" s="6"/>
      <c r="E432" s="117"/>
      <c r="F432" s="117"/>
      <c r="G432" s="117"/>
      <c r="H432" s="117"/>
      <c r="I432" s="117"/>
      <c r="J432" s="7">
        <v>1</v>
      </c>
      <c r="K432" s="252"/>
    </row>
    <row r="433" spans="1:11" ht="39" customHeight="1">
      <c r="A433" s="94"/>
      <c r="B433" s="497" t="str">
        <f>$B$7</f>
        <v>ПРОГНОЗА ЗА ПЕРИОДА 2024-2027 г. НА ПОСТЪПЛЕНИЯТА ОТ МЕСТНИ ПРИХОДИ  И НА РАЗХОДИТЕ ЗА МЕСТНИ ДЕЙНОСТИ</v>
      </c>
      <c r="C433" s="497"/>
      <c r="D433" s="497"/>
      <c r="E433" s="117"/>
      <c r="F433" s="117"/>
      <c r="G433" s="117"/>
      <c r="H433" s="117"/>
      <c r="I433" s="117"/>
      <c r="J433" s="7">
        <v>1</v>
      </c>
      <c r="K433" s="252"/>
    </row>
    <row r="434" spans="1:11" ht="18.75" customHeight="1">
      <c r="A434" s="94"/>
      <c r="B434" s="5"/>
      <c r="C434" s="5"/>
      <c r="D434" s="6"/>
      <c r="E434" s="16" t="s">
        <v>10</v>
      </c>
      <c r="F434" s="16" t="s">
        <v>11</v>
      </c>
      <c r="G434" s="117"/>
      <c r="H434" s="117"/>
      <c r="I434" s="117"/>
      <c r="J434" s="7">
        <v>1</v>
      </c>
      <c r="K434" s="252"/>
    </row>
    <row r="435" spans="1:11" ht="27" customHeight="1">
      <c r="A435" s="94"/>
      <c r="B435" s="479" t="str">
        <f>$B$9</f>
        <v>Община Първомай</v>
      </c>
      <c r="C435" s="479"/>
      <c r="D435" s="479"/>
      <c r="E435" s="18">
        <f>$E$9</f>
        <v>45292</v>
      </c>
      <c r="F435" s="19">
        <f>$F$9</f>
        <v>46752</v>
      </c>
      <c r="G435" s="117"/>
      <c r="H435" s="117"/>
      <c r="I435" s="117"/>
      <c r="J435" s="7">
        <v>1</v>
      </c>
      <c r="K435" s="252"/>
    </row>
    <row r="436" spans="1:11">
      <c r="A436" s="94"/>
      <c r="B436" s="5" t="str">
        <f>$B$10</f>
        <v>(наименование на разпоредителя с бюджет)</v>
      </c>
      <c r="C436" s="5"/>
      <c r="D436" s="6"/>
      <c r="E436" s="15"/>
      <c r="F436" s="20"/>
      <c r="G436" s="117"/>
      <c r="H436" s="117"/>
      <c r="I436" s="117"/>
      <c r="J436" s="7">
        <v>1</v>
      </c>
      <c r="K436" s="252"/>
    </row>
    <row r="437" spans="1:11" ht="5.25" customHeight="1">
      <c r="A437" s="94"/>
      <c r="B437" s="5"/>
      <c r="C437" s="5"/>
      <c r="D437" s="6"/>
      <c r="E437" s="5"/>
      <c r="F437" s="5"/>
      <c r="G437" s="117"/>
      <c r="H437" s="117"/>
      <c r="I437" s="117"/>
      <c r="J437" s="7">
        <v>1</v>
      </c>
      <c r="K437" s="252"/>
    </row>
    <row r="438" spans="1:11" ht="27.75" customHeight="1">
      <c r="A438" s="94"/>
      <c r="B438" s="494" t="str">
        <f>$B$12</f>
        <v>Първомай</v>
      </c>
      <c r="C438" s="494"/>
      <c r="D438" s="494"/>
      <c r="E438" s="21" t="s">
        <v>176</v>
      </c>
      <c r="F438" s="22" t="str">
        <f>$F$12</f>
        <v>6610</v>
      </c>
      <c r="G438" s="117"/>
      <c r="H438" s="117"/>
      <c r="I438" s="117"/>
      <c r="J438" s="7">
        <v>1</v>
      </c>
      <c r="K438" s="252"/>
    </row>
    <row r="439" spans="1:11">
      <c r="A439" s="94"/>
      <c r="B439" s="44" t="str">
        <f>$B$13</f>
        <v>(наименование на първостепенния разпоредител с бюджет)</v>
      </c>
      <c r="D439" s="117"/>
      <c r="E439" s="117"/>
      <c r="F439" s="117"/>
      <c r="G439" s="117"/>
      <c r="H439" s="117"/>
      <c r="I439" s="117"/>
      <c r="J439" s="7">
        <v>1</v>
      </c>
      <c r="K439" s="252"/>
    </row>
    <row r="440" spans="1:11">
      <c r="A440" s="94"/>
      <c r="B440" s="117"/>
      <c r="C440" s="117"/>
      <c r="D440" s="122"/>
      <c r="E440" s="122"/>
      <c r="F440" s="122"/>
      <c r="G440" s="122"/>
      <c r="H440" s="122"/>
      <c r="I440" s="122"/>
      <c r="J440" s="7">
        <v>1</v>
      </c>
      <c r="K440" s="252"/>
    </row>
    <row r="441" spans="1:11">
      <c r="A441" s="94"/>
      <c r="B441" s="117"/>
      <c r="C441" s="117"/>
      <c r="D441" s="117"/>
      <c r="E441" s="117"/>
      <c r="F441" s="117"/>
      <c r="H441" s="117"/>
      <c r="I441" s="29" t="s">
        <v>18</v>
      </c>
      <c r="J441" s="7">
        <v>1</v>
      </c>
      <c r="K441" s="252"/>
    </row>
    <row r="442" spans="1:11" ht="22.5" customHeight="1">
      <c r="A442" s="94"/>
      <c r="B442" s="15"/>
      <c r="C442" s="5"/>
      <c r="E442" s="33" t="str">
        <f t="shared" ref="E442:I443" si="36">E19</f>
        <v>Годишен отчет</v>
      </c>
      <c r="F442" s="34" t="str">
        <f t="shared" si="36"/>
        <v>Проект на бюджет</v>
      </c>
      <c r="G442" s="34" t="str">
        <f t="shared" si="36"/>
        <v>Прогноза</v>
      </c>
      <c r="H442" s="34" t="str">
        <f t="shared" si="36"/>
        <v>Прогноза</v>
      </c>
      <c r="I442" s="34" t="str">
        <f t="shared" si="36"/>
        <v>Прогноза</v>
      </c>
      <c r="J442" s="7">
        <v>1</v>
      </c>
      <c r="K442" s="252"/>
    </row>
    <row r="443" spans="1:11" ht="48" customHeight="1">
      <c r="A443" s="94"/>
      <c r="B443" s="137"/>
      <c r="C443" s="137"/>
      <c r="D443" s="253" t="s">
        <v>361</v>
      </c>
      <c r="E443" s="37">
        <f t="shared" si="36"/>
        <v>2023</v>
      </c>
      <c r="F443" s="38">
        <f t="shared" si="36"/>
        <v>2024</v>
      </c>
      <c r="G443" s="38">
        <f t="shared" si="36"/>
        <v>2025</v>
      </c>
      <c r="H443" s="38">
        <f t="shared" si="36"/>
        <v>2026</v>
      </c>
      <c r="I443" s="38">
        <f t="shared" si="36"/>
        <v>2027</v>
      </c>
      <c r="J443" s="7">
        <v>1</v>
      </c>
      <c r="K443" s="252"/>
    </row>
    <row r="444" spans="1:11" ht="19.5" thickBot="1">
      <c r="A444" s="94"/>
      <c r="B444" s="17"/>
      <c r="C444" s="15"/>
      <c r="D444" s="254" t="s">
        <v>362</v>
      </c>
      <c r="E444" s="42"/>
      <c r="F444" s="42"/>
      <c r="G444" s="43"/>
      <c r="H444" s="42"/>
      <c r="I444" s="42"/>
      <c r="J444" s="7">
        <v>1</v>
      </c>
      <c r="K444" s="252"/>
    </row>
    <row r="445" spans="1:11" ht="21" customHeight="1" thickTop="1">
      <c r="A445" s="94"/>
      <c r="B445" s="5"/>
      <c r="C445" s="255"/>
      <c r="D445" s="256" t="s">
        <v>363</v>
      </c>
      <c r="E445" s="257">
        <f>+E167-E301+E419+E429</f>
        <v>-1119990</v>
      </c>
      <c r="F445" s="257">
        <f>+F167-F301+F419+F429</f>
        <v>-118134</v>
      </c>
      <c r="G445" s="257">
        <f>+G167-G301+G419+G429</f>
        <v>-4396781</v>
      </c>
      <c r="H445" s="257">
        <f>+H167-H301+H419+H429</f>
        <v>-4552611</v>
      </c>
      <c r="I445" s="257">
        <f>+I167-I301+I419+I429</f>
        <v>-4160201</v>
      </c>
      <c r="J445" s="7">
        <v>1</v>
      </c>
      <c r="K445" s="252"/>
    </row>
    <row r="446" spans="1:11" ht="20.25" customHeight="1" thickBot="1">
      <c r="A446" s="94"/>
      <c r="B446" s="5"/>
      <c r="C446" s="258"/>
      <c r="D446" s="259" t="s">
        <v>364</v>
      </c>
      <c r="E446" s="260">
        <f t="shared" ref="E446:I447" si="37">+E598</f>
        <v>1856704</v>
      </c>
      <c r="F446" s="260">
        <f t="shared" si="37"/>
        <v>1234611</v>
      </c>
      <c r="G446" s="260">
        <f t="shared" si="37"/>
        <v>-2640000</v>
      </c>
      <c r="H446" s="260">
        <f t="shared" si="37"/>
        <v>360000</v>
      </c>
      <c r="I446" s="260">
        <f t="shared" si="37"/>
        <v>360000</v>
      </c>
      <c r="J446" s="7">
        <v>1</v>
      </c>
      <c r="K446" s="252"/>
    </row>
    <row r="447" spans="1:11" ht="16.5" thickTop="1">
      <c r="A447" s="94"/>
      <c r="B447" s="5"/>
      <c r="C447" s="258"/>
      <c r="D447" s="261" t="str">
        <f>+IF(+SUM(E447:I447)=0,0,"Контрола: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447" s="262">
        <f t="shared" si="37"/>
        <v>736714</v>
      </c>
      <c r="F447" s="263">
        <f t="shared" si="37"/>
        <v>1116477</v>
      </c>
      <c r="G447" s="263">
        <f t="shared" si="37"/>
        <v>-7036781</v>
      </c>
      <c r="H447" s="263">
        <f t="shared" si="37"/>
        <v>-4192611</v>
      </c>
      <c r="I447" s="263">
        <f t="shared" si="37"/>
        <v>-3800201</v>
      </c>
      <c r="J447" s="7">
        <v>1</v>
      </c>
      <c r="K447" s="252"/>
    </row>
    <row r="448" spans="1:11">
      <c r="A448" s="94"/>
      <c r="B448" s="252"/>
      <c r="C448" s="252"/>
      <c r="D448" s="264"/>
      <c r="E448" s="264"/>
      <c r="F448" s="264"/>
      <c r="G448" s="264"/>
      <c r="H448" s="264"/>
      <c r="I448" s="264"/>
      <c r="J448" s="7">
        <v>1</v>
      </c>
      <c r="K448" s="252"/>
    </row>
    <row r="449" spans="1:11" ht="38.25" customHeight="1">
      <c r="A449" s="94"/>
      <c r="B449" s="495" t="str">
        <f>$B$7</f>
        <v>ПРОГНОЗА ЗА ПЕРИОДА 2024-2027 г. НА ПОСТЪПЛЕНИЯТА ОТ МЕСТНИ ПРИХОДИ  И НА РАЗХОДИТЕ ЗА МЕСТНИ ДЕЙНОСТИ</v>
      </c>
      <c r="C449" s="495"/>
      <c r="D449" s="495"/>
      <c r="E449" s="117"/>
      <c r="F449" s="117"/>
      <c r="G449" s="117"/>
      <c r="H449" s="117"/>
      <c r="I449" s="117"/>
      <c r="J449" s="7">
        <v>1</v>
      </c>
      <c r="K449" s="252"/>
    </row>
    <row r="450" spans="1:11" ht="18.75" customHeight="1">
      <c r="A450" s="94"/>
      <c r="B450" s="5"/>
      <c r="C450" s="5"/>
      <c r="D450" s="6"/>
      <c r="E450" s="16" t="s">
        <v>10</v>
      </c>
      <c r="F450" s="16" t="s">
        <v>11</v>
      </c>
      <c r="G450" s="117"/>
      <c r="H450" s="117"/>
      <c r="I450" s="117"/>
      <c r="J450" s="7">
        <v>1</v>
      </c>
      <c r="K450" s="252"/>
    </row>
    <row r="451" spans="1:11" ht="27" customHeight="1">
      <c r="A451" s="94"/>
      <c r="B451" s="479" t="str">
        <f>$B$9</f>
        <v>Община Първомай</v>
      </c>
      <c r="C451" s="479"/>
      <c r="D451" s="479"/>
      <c r="E451" s="18">
        <f>$E$9</f>
        <v>45292</v>
      </c>
      <c r="F451" s="19">
        <f>$F$9</f>
        <v>46752</v>
      </c>
      <c r="G451" s="117"/>
      <c r="H451" s="117"/>
      <c r="I451" s="117"/>
      <c r="J451" s="7">
        <v>1</v>
      </c>
      <c r="K451" s="252"/>
    </row>
    <row r="452" spans="1:11">
      <c r="A452" s="94"/>
      <c r="B452" s="5" t="str">
        <f>$B$10</f>
        <v>(наименование на разпоредителя с бюджет)</v>
      </c>
      <c r="C452" s="5"/>
      <c r="D452" s="6"/>
      <c r="E452" s="15"/>
      <c r="F452" s="20"/>
      <c r="G452" s="117"/>
      <c r="H452" s="117"/>
      <c r="I452" s="117"/>
      <c r="J452" s="7">
        <v>1</v>
      </c>
      <c r="K452" s="252"/>
    </row>
    <row r="453" spans="1:11" ht="5.25" customHeight="1">
      <c r="A453" s="94"/>
      <c r="B453" s="5"/>
      <c r="C453" s="5"/>
      <c r="D453" s="6"/>
      <c r="E453" s="5"/>
      <c r="F453" s="5"/>
      <c r="G453" s="117"/>
      <c r="H453" s="117"/>
      <c r="I453" s="117"/>
      <c r="J453" s="7">
        <v>1</v>
      </c>
      <c r="K453" s="252"/>
    </row>
    <row r="454" spans="1:11" ht="27" customHeight="1">
      <c r="A454" s="94"/>
      <c r="B454" s="494" t="str">
        <f>$B$12</f>
        <v>Първомай</v>
      </c>
      <c r="C454" s="494"/>
      <c r="D454" s="494"/>
      <c r="E454" s="21" t="s">
        <v>176</v>
      </c>
      <c r="F454" s="22" t="str">
        <f>$F$12</f>
        <v>6610</v>
      </c>
      <c r="G454" s="117"/>
      <c r="H454" s="117"/>
      <c r="I454" s="117"/>
      <c r="J454" s="7">
        <v>1</v>
      </c>
      <c r="K454" s="252"/>
    </row>
    <row r="455" spans="1:11">
      <c r="A455" s="94"/>
      <c r="B455" s="117"/>
      <c r="D455" s="117"/>
      <c r="E455" s="117"/>
      <c r="F455" s="117"/>
      <c r="G455" s="117"/>
      <c r="H455" s="117"/>
      <c r="I455" s="117"/>
      <c r="J455" s="7">
        <v>1</v>
      </c>
      <c r="K455" s="252"/>
    </row>
    <row r="456" spans="1:11">
      <c r="A456" s="94"/>
      <c r="B456" s="121"/>
      <c r="C456" s="117"/>
      <c r="D456" s="122"/>
      <c r="E456" s="122"/>
      <c r="F456" s="122"/>
      <c r="G456" s="122"/>
      <c r="H456" s="122"/>
      <c r="I456" s="122"/>
      <c r="J456" s="7">
        <v>1</v>
      </c>
      <c r="K456" s="252"/>
    </row>
    <row r="457" spans="1:11" ht="14.25" customHeight="1">
      <c r="A457" s="94"/>
      <c r="B457" s="5"/>
      <c r="C457" s="5"/>
      <c r="D457" s="6"/>
      <c r="E457" s="117"/>
      <c r="F457" s="117"/>
      <c r="H457" s="117"/>
      <c r="I457" s="265" t="s">
        <v>18</v>
      </c>
      <c r="J457" s="7">
        <v>1</v>
      </c>
      <c r="K457" s="252"/>
    </row>
    <row r="458" spans="1:11" ht="22.5" customHeight="1">
      <c r="A458" s="94"/>
      <c r="B458" s="266" t="s">
        <v>365</v>
      </c>
      <c r="C458" s="267"/>
      <c r="D458" s="268"/>
      <c r="E458" s="33" t="str">
        <f t="shared" ref="E458:I459" si="38">E19</f>
        <v>Годишен отчет</v>
      </c>
      <c r="F458" s="34" t="str">
        <f t="shared" si="38"/>
        <v>Проект на бюджет</v>
      </c>
      <c r="G458" s="34" t="str">
        <f t="shared" si="38"/>
        <v>Прогноза</v>
      </c>
      <c r="H458" s="34" t="str">
        <f t="shared" si="38"/>
        <v>Прогноза</v>
      </c>
      <c r="I458" s="34" t="str">
        <f t="shared" si="38"/>
        <v>Прогноза</v>
      </c>
      <c r="J458" s="7">
        <v>1</v>
      </c>
      <c r="K458" s="252"/>
    </row>
    <row r="459" spans="1:11" ht="60" customHeight="1">
      <c r="A459" s="94"/>
      <c r="B459" s="269" t="s">
        <v>23</v>
      </c>
      <c r="C459" s="269" t="s">
        <v>24</v>
      </c>
      <c r="D459" s="270" t="s">
        <v>178</v>
      </c>
      <c r="E459" s="37">
        <f t="shared" si="38"/>
        <v>2023</v>
      </c>
      <c r="F459" s="38">
        <f t="shared" si="38"/>
        <v>2024</v>
      </c>
      <c r="G459" s="38">
        <f t="shared" si="38"/>
        <v>2025</v>
      </c>
      <c r="H459" s="38">
        <f t="shared" si="38"/>
        <v>2026</v>
      </c>
      <c r="I459" s="38">
        <f t="shared" si="38"/>
        <v>2027</v>
      </c>
      <c r="J459" s="7">
        <v>1</v>
      </c>
      <c r="K459" s="252"/>
    </row>
    <row r="460" spans="1:11" ht="18.75">
      <c r="A460" s="94">
        <v>1</v>
      </c>
      <c r="B460" s="271"/>
      <c r="C460" s="272"/>
      <c r="D460" s="273" t="s">
        <v>366</v>
      </c>
      <c r="E460" s="42"/>
      <c r="F460" s="42"/>
      <c r="G460" s="43"/>
      <c r="H460" s="42"/>
      <c r="I460" s="42"/>
      <c r="J460" s="7">
        <v>1</v>
      </c>
      <c r="K460" s="252"/>
    </row>
    <row r="461" spans="1:11" s="62" customFormat="1" ht="17.25" customHeight="1">
      <c r="A461" s="93">
        <v>5</v>
      </c>
      <c r="B461" s="274">
        <v>7000</v>
      </c>
      <c r="C461" s="492" t="s">
        <v>367</v>
      </c>
      <c r="D461" s="492"/>
      <c r="E461" s="275">
        <f>SUM(E462:E464)</f>
        <v>-7018</v>
      </c>
      <c r="F461" s="275">
        <f>SUM(F462:F464)</f>
        <v>0</v>
      </c>
      <c r="G461" s="275">
        <f>SUM(G462:G464)</f>
        <v>0</v>
      </c>
      <c r="H461" s="275">
        <f>SUM(H462:H464)</f>
        <v>0</v>
      </c>
      <c r="I461" s="275">
        <f>SUM(I462:I464)</f>
        <v>0</v>
      </c>
      <c r="J461" s="7">
        <f t="shared" ref="J461:J502" si="39">(IF(OR($E461&lt;&gt;0,$F461&lt;&gt;0,$G461&lt;&gt;0,$H461&lt;&gt;0,$I461&lt;&gt;0),$J$2,""))</f>
        <v>1</v>
      </c>
      <c r="K461" s="252"/>
    </row>
    <row r="462" spans="1:11" ht="2.25" customHeight="1">
      <c r="A462" s="94">
        <v>10</v>
      </c>
      <c r="B462" s="164"/>
      <c r="C462" s="49">
        <v>7001</v>
      </c>
      <c r="D462" s="76" t="s">
        <v>368</v>
      </c>
      <c r="E462" s="77"/>
      <c r="F462" s="77"/>
      <c r="G462" s="77"/>
      <c r="H462" s="77"/>
      <c r="I462" s="77"/>
      <c r="J462" s="7" t="str">
        <f t="shared" si="39"/>
        <v/>
      </c>
      <c r="K462" s="252"/>
    </row>
    <row r="463" spans="1:11" ht="26.25" customHeight="1">
      <c r="A463" s="95">
        <v>20</v>
      </c>
      <c r="B463" s="164"/>
      <c r="C463" s="49">
        <v>7003</v>
      </c>
      <c r="D463" s="76" t="s">
        <v>369</v>
      </c>
      <c r="E463" s="77">
        <v>-7018</v>
      </c>
      <c r="F463" s="77"/>
      <c r="G463" s="77"/>
      <c r="H463" s="77"/>
      <c r="I463" s="77"/>
      <c r="J463" s="7">
        <f t="shared" si="39"/>
        <v>1</v>
      </c>
      <c r="K463" s="252"/>
    </row>
    <row r="464" spans="1:11" ht="23.25" customHeight="1">
      <c r="A464" s="95">
        <v>25</v>
      </c>
      <c r="B464" s="164"/>
      <c r="C464" s="49">
        <v>7010</v>
      </c>
      <c r="D464" s="80" t="s">
        <v>370</v>
      </c>
      <c r="E464" s="77"/>
      <c r="F464" s="77"/>
      <c r="G464" s="77"/>
      <c r="H464" s="77"/>
      <c r="I464" s="77"/>
      <c r="J464" s="7" t="str">
        <f t="shared" si="39"/>
        <v/>
      </c>
      <c r="K464" s="252"/>
    </row>
    <row r="465" spans="1:43" s="62" customFormat="1" ht="4.5" customHeight="1">
      <c r="A465" s="93">
        <v>30</v>
      </c>
      <c r="B465" s="274">
        <v>7100</v>
      </c>
      <c r="C465" s="491" t="s">
        <v>371</v>
      </c>
      <c r="D465" s="491"/>
      <c r="E465" s="275">
        <f>+E466+E467</f>
        <v>0</v>
      </c>
      <c r="F465" s="275">
        <f>+F466+F467</f>
        <v>0</v>
      </c>
      <c r="G465" s="275">
        <f>+G466+G467</f>
        <v>0</v>
      </c>
      <c r="H465" s="275">
        <f>+H466+H467</f>
        <v>0</v>
      </c>
      <c r="I465" s="275">
        <f>+I466+I467</f>
        <v>0</v>
      </c>
      <c r="J465" s="7" t="str">
        <f t="shared" si="39"/>
        <v/>
      </c>
      <c r="K465" s="252"/>
    </row>
    <row r="466" spans="1:43" ht="21.75" hidden="1" customHeight="1">
      <c r="A466" s="94">
        <v>35</v>
      </c>
      <c r="B466" s="164"/>
      <c r="C466" s="49">
        <v>7101</v>
      </c>
      <c r="D466" s="80" t="s">
        <v>372</v>
      </c>
      <c r="E466" s="77"/>
      <c r="F466" s="77"/>
      <c r="G466" s="77"/>
      <c r="H466" s="77"/>
      <c r="I466" s="77"/>
      <c r="J466" s="7" t="str">
        <f t="shared" si="39"/>
        <v/>
      </c>
      <c r="K466" s="252"/>
    </row>
    <row r="467" spans="1:43" ht="15.75" hidden="1" customHeight="1">
      <c r="A467" s="94">
        <v>40</v>
      </c>
      <c r="B467" s="164"/>
      <c r="C467" s="49">
        <v>7102</v>
      </c>
      <c r="D467" s="80" t="s">
        <v>373</v>
      </c>
      <c r="E467" s="77"/>
      <c r="F467" s="77"/>
      <c r="G467" s="77"/>
      <c r="H467" s="77"/>
      <c r="I467" s="77"/>
      <c r="J467" s="7" t="str">
        <f t="shared" si="39"/>
        <v/>
      </c>
      <c r="K467" s="252"/>
    </row>
    <row r="468" spans="1:43" s="62" customFormat="1">
      <c r="A468" s="93">
        <v>45</v>
      </c>
      <c r="B468" s="274">
        <v>7200</v>
      </c>
      <c r="C468" s="491" t="s">
        <v>374</v>
      </c>
      <c r="D468" s="491"/>
      <c r="E468" s="276">
        <f>SUBTOTAL(9,E469:E470)</f>
        <v>-45916</v>
      </c>
      <c r="F468" s="276">
        <f>SUBTOTAL(9,F469:F470)</f>
        <v>0</v>
      </c>
      <c r="G468" s="276">
        <f>SUBTOTAL(9,G469:G470)</f>
        <v>0</v>
      </c>
      <c r="H468" s="276">
        <f>SUBTOTAL(9,H469:H470)</f>
        <v>0</v>
      </c>
      <c r="I468" s="276">
        <f>SUBTOTAL(9,I469:I470)</f>
        <v>0</v>
      </c>
      <c r="J468" s="7">
        <f t="shared" si="39"/>
        <v>1</v>
      </c>
      <c r="K468" s="252"/>
    </row>
    <row r="469" spans="1:43" ht="21" customHeight="1">
      <c r="A469" s="94">
        <v>50</v>
      </c>
      <c r="B469" s="164"/>
      <c r="C469" s="277">
        <v>7201</v>
      </c>
      <c r="D469" s="278" t="s">
        <v>375</v>
      </c>
      <c r="E469" s="55">
        <v>-216940</v>
      </c>
      <c r="F469" s="234"/>
      <c r="G469" s="234"/>
      <c r="H469" s="55"/>
      <c r="I469" s="234"/>
      <c r="J469" s="7">
        <f t="shared" si="39"/>
        <v>1</v>
      </c>
      <c r="K469" s="252"/>
    </row>
    <row r="470" spans="1:43" ht="21" customHeight="1">
      <c r="A470" s="94">
        <v>55</v>
      </c>
      <c r="B470" s="164"/>
      <c r="C470" s="58">
        <v>7202</v>
      </c>
      <c r="D470" s="279" t="s">
        <v>376</v>
      </c>
      <c r="E470" s="77">
        <v>171024</v>
      </c>
      <c r="F470" s="280"/>
      <c r="G470" s="280"/>
      <c r="H470" s="77"/>
      <c r="I470" s="280"/>
      <c r="J470" s="7">
        <f t="shared" si="39"/>
        <v>1</v>
      </c>
      <c r="K470" s="252"/>
    </row>
    <row r="471" spans="1:43" s="62" customFormat="1" ht="3" hidden="1" customHeight="1">
      <c r="A471" s="93">
        <v>60</v>
      </c>
      <c r="B471" s="274">
        <v>7300</v>
      </c>
      <c r="C471" s="492" t="s">
        <v>377</v>
      </c>
      <c r="D471" s="492"/>
      <c r="E471" s="275">
        <f>SUM(E472:E477)</f>
        <v>0</v>
      </c>
      <c r="F471" s="275">
        <f>SUM(F472:F477)</f>
        <v>0</v>
      </c>
      <c r="G471" s="275">
        <f>SUM(G472:G477)</f>
        <v>0</v>
      </c>
      <c r="H471" s="275">
        <f>SUM(H472:H477)</f>
        <v>0</v>
      </c>
      <c r="I471" s="275">
        <f>SUM(I472:I477)</f>
        <v>0</v>
      </c>
      <c r="J471" s="7" t="str">
        <f t="shared" si="39"/>
        <v/>
      </c>
      <c r="K471" s="252"/>
    </row>
    <row r="472" spans="1:43" ht="53.25" hidden="1" customHeight="1">
      <c r="A472" s="94">
        <v>65</v>
      </c>
      <c r="B472" s="48"/>
      <c r="C472" s="277">
        <v>7320</v>
      </c>
      <c r="D472" s="281" t="s">
        <v>378</v>
      </c>
      <c r="E472" s="282"/>
      <c r="F472" s="77"/>
      <c r="G472" s="77"/>
      <c r="H472" s="283"/>
      <c r="I472" s="77"/>
      <c r="J472" s="7" t="str">
        <f t="shared" si="39"/>
        <v/>
      </c>
      <c r="K472" s="252"/>
    </row>
    <row r="473" spans="1:43" ht="42" hidden="1" customHeight="1">
      <c r="A473" s="94">
        <v>85</v>
      </c>
      <c r="B473" s="48"/>
      <c r="C473" s="58">
        <v>7369</v>
      </c>
      <c r="D473" s="284" t="s">
        <v>379</v>
      </c>
      <c r="E473" s="285"/>
      <c r="F473" s="77"/>
      <c r="G473" s="77"/>
      <c r="H473" s="280"/>
      <c r="I473" s="77"/>
      <c r="J473" s="7" t="str">
        <f t="shared" si="39"/>
        <v/>
      </c>
      <c r="K473" s="252"/>
    </row>
    <row r="474" spans="1:43" ht="36" hidden="1" customHeight="1">
      <c r="A474" s="94">
        <v>90</v>
      </c>
      <c r="B474" s="48"/>
      <c r="C474" s="49">
        <v>7370</v>
      </c>
      <c r="D474" s="155" t="s">
        <v>380</v>
      </c>
      <c r="E474" s="231"/>
      <c r="F474" s="77"/>
      <c r="G474" s="77"/>
      <c r="H474" s="77"/>
      <c r="I474" s="77"/>
      <c r="J474" s="7" t="str">
        <f t="shared" si="39"/>
        <v/>
      </c>
      <c r="K474" s="252"/>
    </row>
    <row r="475" spans="1:43" ht="42" hidden="1" customHeight="1">
      <c r="A475" s="94">
        <v>95</v>
      </c>
      <c r="B475" s="48"/>
      <c r="C475" s="277">
        <v>7391</v>
      </c>
      <c r="D475" s="224" t="s">
        <v>381</v>
      </c>
      <c r="E475" s="283"/>
      <c r="F475" s="77"/>
      <c r="G475" s="77"/>
      <c r="H475" s="283"/>
      <c r="I475" s="77"/>
      <c r="J475" s="7" t="str">
        <f t="shared" si="39"/>
        <v/>
      </c>
      <c r="K475" s="252"/>
    </row>
    <row r="476" spans="1:43" ht="38.25" hidden="1" customHeight="1">
      <c r="A476" s="94">
        <v>100</v>
      </c>
      <c r="B476" s="48"/>
      <c r="C476" s="49">
        <v>7392</v>
      </c>
      <c r="D476" s="79" t="s">
        <v>382</v>
      </c>
      <c r="E476" s="77"/>
      <c r="F476" s="77"/>
      <c r="G476" s="77"/>
      <c r="H476" s="77"/>
      <c r="I476" s="77"/>
      <c r="J476" s="7" t="str">
        <f t="shared" si="39"/>
        <v/>
      </c>
      <c r="K476" s="252"/>
    </row>
    <row r="477" spans="1:43" ht="39.75" hidden="1" customHeight="1">
      <c r="A477" s="94">
        <v>105</v>
      </c>
      <c r="B477" s="48"/>
      <c r="C477" s="58">
        <v>7393</v>
      </c>
      <c r="D477" s="72" t="s">
        <v>383</v>
      </c>
      <c r="E477" s="280"/>
      <c r="F477" s="77"/>
      <c r="G477" s="77"/>
      <c r="H477" s="280"/>
      <c r="I477" s="77"/>
      <c r="J477" s="7" t="str">
        <f t="shared" si="39"/>
        <v/>
      </c>
      <c r="K477" s="252"/>
    </row>
    <row r="478" spans="1:43" s="98" customFormat="1" ht="45.75" hidden="1" customHeight="1">
      <c r="A478" s="97">
        <v>110</v>
      </c>
      <c r="B478" s="274">
        <v>7900</v>
      </c>
      <c r="C478" s="493" t="s">
        <v>384</v>
      </c>
      <c r="D478" s="493"/>
      <c r="E478" s="286">
        <f>+E479+E480</f>
        <v>0</v>
      </c>
      <c r="F478" s="286">
        <f>+F479+F480</f>
        <v>0</v>
      </c>
      <c r="G478" s="275">
        <f>+G479+G480</f>
        <v>0</v>
      </c>
      <c r="H478" s="286">
        <f>+H479+H480</f>
        <v>0</v>
      </c>
      <c r="I478" s="286">
        <f>+I479+I480</f>
        <v>0</v>
      </c>
      <c r="J478" s="7" t="str">
        <f t="shared" si="39"/>
        <v/>
      </c>
      <c r="K478" s="252"/>
      <c r="L478" s="287"/>
      <c r="M478" s="287"/>
      <c r="N478" s="288"/>
      <c r="O478" s="287"/>
      <c r="P478" s="287"/>
      <c r="Q478" s="288"/>
      <c r="R478" s="287"/>
      <c r="S478" s="287"/>
      <c r="T478" s="288"/>
      <c r="U478" s="287"/>
      <c r="V478" s="287"/>
      <c r="W478" s="288"/>
      <c r="X478" s="287"/>
      <c r="Y478" s="287"/>
      <c r="Z478" s="289"/>
      <c r="AA478" s="287"/>
      <c r="AB478" s="287"/>
      <c r="AC478" s="288"/>
      <c r="AD478" s="287"/>
      <c r="AE478" s="287"/>
      <c r="AF478" s="288"/>
      <c r="AG478" s="287"/>
      <c r="AH478" s="288"/>
      <c r="AI478" s="289"/>
      <c r="AJ478" s="288"/>
      <c r="AK478" s="288"/>
      <c r="AL478" s="287"/>
      <c r="AM478" s="287"/>
      <c r="AN478" s="288"/>
      <c r="AO478" s="287"/>
      <c r="AQ478" s="287"/>
    </row>
    <row r="479" spans="1:43" s="295" customFormat="1" ht="21.75" hidden="1" customHeight="1">
      <c r="A479" s="86">
        <v>115</v>
      </c>
      <c r="B479" s="48"/>
      <c r="C479" s="290">
        <v>7901</v>
      </c>
      <c r="D479" s="291" t="s">
        <v>385</v>
      </c>
      <c r="E479" s="52">
        <v>0</v>
      </c>
      <c r="F479" s="52">
        <v>0</v>
      </c>
      <c r="G479" s="52">
        <v>0</v>
      </c>
      <c r="H479" s="52">
        <v>0</v>
      </c>
      <c r="I479" s="52">
        <v>0</v>
      </c>
      <c r="J479" s="7" t="str">
        <f t="shared" si="39"/>
        <v/>
      </c>
      <c r="K479" s="252"/>
      <c r="L479" s="292"/>
      <c r="M479" s="293"/>
      <c r="N479" s="292"/>
      <c r="O479" s="292"/>
      <c r="P479" s="293"/>
      <c r="Q479" s="292"/>
      <c r="R479" s="292"/>
      <c r="S479" s="293"/>
      <c r="T479" s="292"/>
      <c r="U479" s="292"/>
      <c r="V479" s="293"/>
      <c r="W479" s="292"/>
      <c r="X479" s="292"/>
      <c r="Y479" s="294"/>
      <c r="Z479" s="292"/>
      <c r="AA479" s="292"/>
      <c r="AB479" s="293"/>
      <c r="AC479" s="292"/>
      <c r="AD479" s="292"/>
      <c r="AE479" s="293"/>
      <c r="AF479" s="292"/>
      <c r="AG479" s="293"/>
      <c r="AH479" s="294"/>
      <c r="AI479" s="293"/>
      <c r="AJ479" s="293"/>
      <c r="AK479" s="292"/>
      <c r="AL479" s="292"/>
      <c r="AM479" s="293"/>
      <c r="AN479" s="292"/>
      <c r="AP479" s="292"/>
    </row>
    <row r="480" spans="1:43" s="295" customFormat="1" ht="30.75" hidden="1" customHeight="1">
      <c r="A480" s="86">
        <v>120</v>
      </c>
      <c r="B480" s="48"/>
      <c r="C480" s="296">
        <v>7902</v>
      </c>
      <c r="D480" s="297" t="s">
        <v>386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7" t="str">
        <f t="shared" si="39"/>
        <v/>
      </c>
      <c r="K480" s="252"/>
      <c r="L480" s="292"/>
      <c r="M480" s="293"/>
      <c r="N480" s="292"/>
      <c r="O480" s="292"/>
      <c r="P480" s="293"/>
      <c r="Q480" s="292"/>
      <c r="R480" s="292"/>
      <c r="S480" s="293"/>
      <c r="T480" s="292"/>
      <c r="U480" s="292"/>
      <c r="V480" s="293"/>
      <c r="W480" s="292"/>
      <c r="X480" s="292"/>
      <c r="Y480" s="294"/>
      <c r="Z480" s="292"/>
      <c r="AA480" s="292"/>
      <c r="AB480" s="293"/>
      <c r="AC480" s="292"/>
      <c r="AD480" s="292"/>
      <c r="AE480" s="293"/>
      <c r="AF480" s="292"/>
      <c r="AG480" s="293"/>
      <c r="AH480" s="294"/>
      <c r="AI480" s="293"/>
      <c r="AJ480" s="293"/>
      <c r="AK480" s="292"/>
      <c r="AL480" s="292"/>
      <c r="AM480" s="293"/>
      <c r="AN480" s="292"/>
      <c r="AP480" s="292"/>
    </row>
    <row r="481" spans="1:11" s="62" customFormat="1" ht="7.5" hidden="1" customHeight="1">
      <c r="A481" s="93">
        <v>125</v>
      </c>
      <c r="B481" s="274">
        <v>8000</v>
      </c>
      <c r="C481" s="489" t="s">
        <v>387</v>
      </c>
      <c r="D481" s="489"/>
      <c r="E481" s="275">
        <f>SUM(E482:E496)</f>
        <v>0</v>
      </c>
      <c r="F481" s="275">
        <f>SUM(F482:F496)</f>
        <v>0</v>
      </c>
      <c r="G481" s="275">
        <f>SUM(G482:G496)</f>
        <v>0</v>
      </c>
      <c r="H481" s="275">
        <f>SUM(H482:H496)</f>
        <v>0</v>
      </c>
      <c r="I481" s="275">
        <f>SUM(I482:I496)</f>
        <v>0</v>
      </c>
      <c r="J481" s="7" t="str">
        <f t="shared" si="39"/>
        <v/>
      </c>
      <c r="K481" s="252"/>
    </row>
    <row r="482" spans="1:11" ht="18.75" hidden="1" customHeight="1">
      <c r="A482" s="94">
        <v>130</v>
      </c>
      <c r="B482" s="67"/>
      <c r="C482" s="277">
        <v>8011</v>
      </c>
      <c r="D482" s="298" t="s">
        <v>388</v>
      </c>
      <c r="E482" s="283"/>
      <c r="F482" s="283"/>
      <c r="G482" s="283"/>
      <c r="H482" s="283"/>
      <c r="I482" s="283"/>
      <c r="J482" s="7" t="str">
        <f t="shared" si="39"/>
        <v/>
      </c>
      <c r="K482" s="252"/>
    </row>
    <row r="483" spans="1:11" ht="22.5" hidden="1" customHeight="1">
      <c r="A483" s="94">
        <v>135</v>
      </c>
      <c r="B483" s="67"/>
      <c r="C483" s="49">
        <v>8012</v>
      </c>
      <c r="D483" s="50" t="s">
        <v>389</v>
      </c>
      <c r="E483" s="77"/>
      <c r="F483" s="77"/>
      <c r="G483" s="77"/>
      <c r="H483" s="77"/>
      <c r="I483" s="77"/>
      <c r="J483" s="7" t="str">
        <f t="shared" si="39"/>
        <v/>
      </c>
      <c r="K483" s="252"/>
    </row>
    <row r="484" spans="1:11" ht="27" hidden="1" customHeight="1">
      <c r="A484" s="94">
        <v>140</v>
      </c>
      <c r="B484" s="67"/>
      <c r="C484" s="49">
        <v>8017</v>
      </c>
      <c r="D484" s="50" t="s">
        <v>390</v>
      </c>
      <c r="E484" s="77"/>
      <c r="F484" s="77"/>
      <c r="G484" s="77"/>
      <c r="H484" s="77"/>
      <c r="I484" s="77"/>
      <c r="J484" s="7" t="str">
        <f t="shared" si="39"/>
        <v/>
      </c>
      <c r="K484" s="252"/>
    </row>
    <row r="485" spans="1:11" ht="36" hidden="1" customHeight="1">
      <c r="A485" s="94">
        <v>145</v>
      </c>
      <c r="B485" s="67"/>
      <c r="C485" s="58">
        <v>8018</v>
      </c>
      <c r="D485" s="72" t="s">
        <v>391</v>
      </c>
      <c r="E485" s="280"/>
      <c r="F485" s="77"/>
      <c r="G485" s="77"/>
      <c r="H485" s="280"/>
      <c r="I485" s="77"/>
      <c r="J485" s="7" t="str">
        <f t="shared" si="39"/>
        <v/>
      </c>
      <c r="K485" s="252"/>
    </row>
    <row r="486" spans="1:11" ht="30.75" hidden="1" customHeight="1">
      <c r="A486" s="94">
        <v>150</v>
      </c>
      <c r="B486" s="67"/>
      <c r="C486" s="49">
        <v>8031</v>
      </c>
      <c r="D486" s="50" t="s">
        <v>392</v>
      </c>
      <c r="E486" s="231"/>
      <c r="F486" s="77"/>
      <c r="G486" s="77"/>
      <c r="H486" s="77"/>
      <c r="I486" s="77"/>
      <c r="J486" s="7" t="str">
        <f t="shared" si="39"/>
        <v/>
      </c>
      <c r="K486" s="252"/>
    </row>
    <row r="487" spans="1:11" ht="32.25" hidden="1" customHeight="1">
      <c r="A487" s="94">
        <v>155</v>
      </c>
      <c r="B487" s="67"/>
      <c r="C487" s="49">
        <v>8032</v>
      </c>
      <c r="D487" s="50" t="s">
        <v>393</v>
      </c>
      <c r="E487" s="77"/>
      <c r="F487" s="77"/>
      <c r="G487" s="77"/>
      <c r="H487" s="77"/>
      <c r="I487" s="77"/>
      <c r="J487" s="7" t="str">
        <f t="shared" si="39"/>
        <v/>
      </c>
      <c r="K487" s="252"/>
    </row>
    <row r="488" spans="1:11" ht="25.5" hidden="1" customHeight="1">
      <c r="A488" s="94">
        <v>175</v>
      </c>
      <c r="B488" s="67"/>
      <c r="C488" s="49">
        <v>8037</v>
      </c>
      <c r="D488" s="50" t="s">
        <v>394</v>
      </c>
      <c r="E488" s="77"/>
      <c r="F488" s="77"/>
      <c r="G488" s="77"/>
      <c r="H488" s="77"/>
      <c r="I488" s="77"/>
      <c r="J488" s="7" t="str">
        <f t="shared" si="39"/>
        <v/>
      </c>
      <c r="K488" s="252"/>
    </row>
    <row r="489" spans="1:11" ht="29.25" hidden="1" customHeight="1">
      <c r="A489" s="94">
        <v>180</v>
      </c>
      <c r="B489" s="67"/>
      <c r="C489" s="49">
        <v>8038</v>
      </c>
      <c r="D489" s="50" t="s">
        <v>395</v>
      </c>
      <c r="E489" s="77"/>
      <c r="F489" s="77"/>
      <c r="G489" s="77"/>
      <c r="H489" s="77"/>
      <c r="I489" s="77"/>
      <c r="J489" s="7" t="str">
        <f t="shared" si="39"/>
        <v/>
      </c>
      <c r="K489" s="252"/>
    </row>
    <row r="490" spans="1:11" ht="28.5" hidden="1" customHeight="1">
      <c r="A490" s="94">
        <v>185</v>
      </c>
      <c r="B490" s="67"/>
      <c r="C490" s="49">
        <v>8051</v>
      </c>
      <c r="D490" s="96" t="s">
        <v>396</v>
      </c>
      <c r="E490" s="77"/>
      <c r="F490" s="77"/>
      <c r="G490" s="77"/>
      <c r="H490" s="77"/>
      <c r="I490" s="77"/>
      <c r="J490" s="7" t="str">
        <f t="shared" si="39"/>
        <v/>
      </c>
      <c r="K490" s="252"/>
    </row>
    <row r="491" spans="1:11" ht="21.75" hidden="1" customHeight="1">
      <c r="A491" s="94">
        <v>190</v>
      </c>
      <c r="B491" s="67"/>
      <c r="C491" s="49">
        <v>8052</v>
      </c>
      <c r="D491" s="96" t="s">
        <v>397</v>
      </c>
      <c r="E491" s="77"/>
      <c r="F491" s="77"/>
      <c r="G491" s="77"/>
      <c r="H491" s="77"/>
      <c r="I491" s="77"/>
      <c r="J491" s="7" t="str">
        <f t="shared" si="39"/>
        <v/>
      </c>
      <c r="K491" s="252"/>
    </row>
    <row r="492" spans="1:11" ht="13.5" hidden="1" customHeight="1">
      <c r="A492" s="94">
        <v>195</v>
      </c>
      <c r="B492" s="67"/>
      <c r="C492" s="49">
        <v>8057</v>
      </c>
      <c r="D492" s="96" t="s">
        <v>398</v>
      </c>
      <c r="E492" s="77"/>
      <c r="F492" s="77"/>
      <c r="G492" s="77"/>
      <c r="H492" s="77"/>
      <c r="I492" s="77"/>
      <c r="J492" s="7" t="str">
        <f t="shared" si="39"/>
        <v/>
      </c>
      <c r="K492" s="252"/>
    </row>
    <row r="493" spans="1:11" ht="18" hidden="1" customHeight="1">
      <c r="A493" s="94">
        <v>200</v>
      </c>
      <c r="B493" s="67"/>
      <c r="C493" s="49">
        <v>8058</v>
      </c>
      <c r="D493" s="96" t="s">
        <v>399</v>
      </c>
      <c r="E493" s="77"/>
      <c r="F493" s="77"/>
      <c r="G493" s="77"/>
      <c r="H493" s="77"/>
      <c r="I493" s="77"/>
      <c r="J493" s="7" t="str">
        <f t="shared" si="39"/>
        <v/>
      </c>
      <c r="K493" s="252"/>
    </row>
    <row r="494" spans="1:11" ht="23.25" hidden="1" customHeight="1">
      <c r="A494" s="94">
        <v>205</v>
      </c>
      <c r="B494" s="67"/>
      <c r="C494" s="49">
        <v>8080</v>
      </c>
      <c r="D494" s="50" t="s">
        <v>400</v>
      </c>
      <c r="E494" s="77"/>
      <c r="F494" s="77"/>
      <c r="G494" s="77"/>
      <c r="H494" s="77"/>
      <c r="I494" s="77"/>
      <c r="J494" s="7" t="str">
        <f t="shared" si="39"/>
        <v/>
      </c>
      <c r="K494" s="252"/>
    </row>
    <row r="495" spans="1:11" ht="19.5" hidden="1" customHeight="1">
      <c r="A495" s="94">
        <v>210</v>
      </c>
      <c r="B495" s="67"/>
      <c r="C495" s="277">
        <v>8097</v>
      </c>
      <c r="D495" s="224" t="s">
        <v>401</v>
      </c>
      <c r="E495" s="77"/>
      <c r="F495" s="77"/>
      <c r="G495" s="77"/>
      <c r="H495" s="77"/>
      <c r="I495" s="77"/>
      <c r="J495" s="7" t="str">
        <f t="shared" si="39"/>
        <v/>
      </c>
      <c r="K495" s="252"/>
    </row>
    <row r="496" spans="1:11" ht="11.25" hidden="1" customHeight="1">
      <c r="A496" s="94">
        <v>215</v>
      </c>
      <c r="B496" s="67"/>
      <c r="C496" s="49">
        <v>8098</v>
      </c>
      <c r="D496" s="79" t="s">
        <v>402</v>
      </c>
      <c r="E496" s="77"/>
      <c r="F496" s="77"/>
      <c r="G496" s="77"/>
      <c r="H496" s="77"/>
      <c r="I496" s="77"/>
      <c r="J496" s="7" t="str">
        <f t="shared" si="39"/>
        <v/>
      </c>
      <c r="K496" s="252"/>
    </row>
    <row r="497" spans="1:11" s="62" customFormat="1" ht="25.5" hidden="1" customHeight="1">
      <c r="A497" s="93">
        <v>220</v>
      </c>
      <c r="B497" s="274">
        <v>8100</v>
      </c>
      <c r="C497" s="483" t="s">
        <v>403</v>
      </c>
      <c r="D497" s="483"/>
      <c r="E497" s="275">
        <f>SUM(E498:E501)</f>
        <v>0</v>
      </c>
      <c r="F497" s="275">
        <f>SUM(F498:F501)</f>
        <v>0</v>
      </c>
      <c r="G497" s="275">
        <f>SUM(G498:G501)</f>
        <v>0</v>
      </c>
      <c r="H497" s="275">
        <f>SUM(H498:H501)</f>
        <v>0</v>
      </c>
      <c r="I497" s="275">
        <f>SUM(I498:I501)</f>
        <v>0</v>
      </c>
      <c r="J497" s="7" t="str">
        <f t="shared" si="39"/>
        <v/>
      </c>
      <c r="K497" s="252"/>
    </row>
    <row r="498" spans="1:11" ht="26.25" hidden="1" customHeight="1">
      <c r="A498" s="94">
        <v>225</v>
      </c>
      <c r="B498" s="48"/>
      <c r="C498" s="49">
        <v>8111</v>
      </c>
      <c r="D498" s="79" t="s">
        <v>404</v>
      </c>
      <c r="E498" s="77"/>
      <c r="F498" s="77"/>
      <c r="G498" s="77"/>
      <c r="H498" s="77"/>
      <c r="I498" s="77"/>
      <c r="J498" s="7" t="str">
        <f t="shared" si="39"/>
        <v/>
      </c>
      <c r="K498" s="252"/>
    </row>
    <row r="499" spans="1:11" ht="30.75" hidden="1" customHeight="1">
      <c r="A499" s="94">
        <v>230</v>
      </c>
      <c r="B499" s="48"/>
      <c r="C499" s="49">
        <v>8112</v>
      </c>
      <c r="D499" s="79" t="s">
        <v>405</v>
      </c>
      <c r="E499" s="77"/>
      <c r="F499" s="77"/>
      <c r="G499" s="77"/>
      <c r="H499" s="77"/>
      <c r="I499" s="77"/>
      <c r="J499" s="7" t="str">
        <f t="shared" si="39"/>
        <v/>
      </c>
      <c r="K499" s="252"/>
    </row>
    <row r="500" spans="1:11" ht="32.25" hidden="1" customHeight="1">
      <c r="A500" s="94">
        <v>235</v>
      </c>
      <c r="B500" s="71"/>
      <c r="C500" s="49">
        <v>8121</v>
      </c>
      <c r="D500" s="79" t="s">
        <v>406</v>
      </c>
      <c r="E500" s="77"/>
      <c r="F500" s="77"/>
      <c r="G500" s="77"/>
      <c r="H500" s="77"/>
      <c r="I500" s="77"/>
      <c r="J500" s="7" t="str">
        <f t="shared" si="39"/>
        <v/>
      </c>
      <c r="K500" s="252"/>
    </row>
    <row r="501" spans="1:11" ht="19.5" hidden="1" customHeight="1">
      <c r="A501" s="94">
        <v>240</v>
      </c>
      <c r="B501" s="48"/>
      <c r="C501" s="49">
        <v>8122</v>
      </c>
      <c r="D501" s="79" t="s">
        <v>407</v>
      </c>
      <c r="E501" s="77"/>
      <c r="F501" s="77"/>
      <c r="G501" s="77"/>
      <c r="H501" s="77"/>
      <c r="I501" s="77"/>
      <c r="J501" s="7" t="str">
        <f t="shared" si="39"/>
        <v/>
      </c>
      <c r="K501" s="252"/>
    </row>
    <row r="502" spans="1:11" s="62" customFormat="1" ht="41.25" hidden="1" customHeight="1">
      <c r="A502" s="93">
        <v>245</v>
      </c>
      <c r="B502" s="299">
        <v>8200</v>
      </c>
      <c r="C502" s="483" t="s">
        <v>408</v>
      </c>
      <c r="D502" s="483"/>
      <c r="E502" s="81">
        <v>0</v>
      </c>
      <c r="F502" s="82">
        <v>0</v>
      </c>
      <c r="G502" s="82">
        <v>0</v>
      </c>
      <c r="H502" s="82">
        <v>0</v>
      </c>
      <c r="I502" s="82">
        <v>0</v>
      </c>
      <c r="J502" s="7" t="str">
        <f t="shared" si="39"/>
        <v/>
      </c>
      <c r="K502" s="252"/>
    </row>
    <row r="503" spans="1:11" s="62" customFormat="1" ht="18.75" hidden="1" customHeight="1">
      <c r="A503" s="93"/>
      <c r="B503" s="300"/>
      <c r="C503" s="277"/>
      <c r="D503" s="278"/>
      <c r="E503" s="301"/>
      <c r="F503" s="302"/>
      <c r="G503" s="302"/>
      <c r="H503" s="302"/>
      <c r="I503" s="302"/>
      <c r="J503" s="7"/>
      <c r="K503" s="1"/>
    </row>
    <row r="504" spans="1:11" s="62" customFormat="1" ht="18.75" customHeight="1">
      <c r="A504" s="93">
        <v>255</v>
      </c>
      <c r="B504" s="303">
        <v>8300</v>
      </c>
      <c r="C504" s="489" t="s">
        <v>409</v>
      </c>
      <c r="D504" s="489"/>
      <c r="E504" s="276">
        <f>SUM(E505:E512)</f>
        <v>-125340</v>
      </c>
      <c r="F504" s="276">
        <f>SUM(F505:F512)</f>
        <v>-198197</v>
      </c>
      <c r="G504" s="276">
        <f>SUM(G505:G512)</f>
        <v>-140000</v>
      </c>
      <c r="H504" s="276">
        <f>SUM(H505:H512)</f>
        <v>-140000</v>
      </c>
      <c r="I504" s="276">
        <f>SUM(I505:I512)</f>
        <v>-140000</v>
      </c>
      <c r="J504" s="7">
        <f t="shared" ref="J504:J535" si="40">(IF(OR($E504&lt;&gt;0,$F504&lt;&gt;0,$G504&lt;&gt;0,$H504&lt;&gt;0,$I504&lt;&gt;0),$J$2,""))</f>
        <v>1</v>
      </c>
      <c r="K504" s="252"/>
    </row>
    <row r="505" spans="1:11" ht="18.75" hidden="1" customHeight="1">
      <c r="A505" s="95">
        <v>260</v>
      </c>
      <c r="B505" s="71"/>
      <c r="C505" s="49">
        <v>8311</v>
      </c>
      <c r="D505" s="79" t="s">
        <v>410</v>
      </c>
      <c r="E505" s="77"/>
      <c r="F505" s="77"/>
      <c r="G505" s="77"/>
      <c r="H505" s="77"/>
      <c r="I505" s="77"/>
      <c r="J505" s="7" t="str">
        <f t="shared" si="40"/>
        <v/>
      </c>
      <c r="K505" s="252"/>
    </row>
    <row r="506" spans="1:11" ht="18.75" hidden="1" customHeight="1">
      <c r="A506" s="95">
        <v>261</v>
      </c>
      <c r="B506" s="48"/>
      <c r="C506" s="58">
        <v>8312</v>
      </c>
      <c r="D506" s="304" t="s">
        <v>411</v>
      </c>
      <c r="E506" s="280"/>
      <c r="F506" s="280"/>
      <c r="G506" s="280"/>
      <c r="H506" s="280"/>
      <c r="I506" s="280"/>
      <c r="J506" s="7" t="str">
        <f t="shared" si="40"/>
        <v/>
      </c>
      <c r="K506" s="252"/>
    </row>
    <row r="507" spans="1:11" ht="18.75" hidden="1" customHeight="1">
      <c r="A507" s="95">
        <v>262</v>
      </c>
      <c r="B507" s="48"/>
      <c r="C507" s="49">
        <v>8321</v>
      </c>
      <c r="D507" s="79" t="s">
        <v>412</v>
      </c>
      <c r="E507" s="77"/>
      <c r="F507" s="77"/>
      <c r="G507" s="77"/>
      <c r="H507" s="77"/>
      <c r="I507" s="77"/>
      <c r="J507" s="7" t="str">
        <f t="shared" si="40"/>
        <v/>
      </c>
      <c r="K507" s="252"/>
    </row>
    <row r="508" spans="1:11" ht="18.75" customHeight="1">
      <c r="A508" s="95">
        <v>263</v>
      </c>
      <c r="B508" s="48"/>
      <c r="C508" s="49">
        <v>8322</v>
      </c>
      <c r="D508" s="79" t="s">
        <v>413</v>
      </c>
      <c r="E508" s="55"/>
      <c r="F508" s="55">
        <v>-83300</v>
      </c>
      <c r="G508" s="55">
        <v>-140000</v>
      </c>
      <c r="H508" s="55">
        <v>-140000</v>
      </c>
      <c r="I508" s="55">
        <v>-140000</v>
      </c>
      <c r="J508" s="7">
        <f t="shared" si="40"/>
        <v>1</v>
      </c>
      <c r="K508" s="252"/>
    </row>
    <row r="509" spans="1:11" ht="18.75" hidden="1" customHeight="1">
      <c r="A509" s="95">
        <v>264</v>
      </c>
      <c r="B509" s="71"/>
      <c r="C509" s="49">
        <v>8371</v>
      </c>
      <c r="D509" s="79" t="s">
        <v>414</v>
      </c>
      <c r="E509" s="77"/>
      <c r="F509" s="77"/>
      <c r="G509" s="77"/>
      <c r="H509" s="77"/>
      <c r="I509" s="77"/>
      <c r="J509" s="7" t="str">
        <f t="shared" si="40"/>
        <v/>
      </c>
      <c r="K509" s="252"/>
    </row>
    <row r="510" spans="1:11" ht="18.75" hidden="1" customHeight="1">
      <c r="A510" s="95">
        <v>265</v>
      </c>
      <c r="B510" s="48"/>
      <c r="C510" s="49">
        <v>8372</v>
      </c>
      <c r="D510" s="79" t="s">
        <v>415</v>
      </c>
      <c r="E510" s="77"/>
      <c r="F510" s="77"/>
      <c r="G510" s="77"/>
      <c r="H510" s="77"/>
      <c r="I510" s="77"/>
      <c r="J510" s="7" t="str">
        <f t="shared" si="40"/>
        <v/>
      </c>
      <c r="K510" s="252"/>
    </row>
    <row r="511" spans="1:11" ht="18.75" hidden="1" customHeight="1">
      <c r="A511" s="95">
        <v>266</v>
      </c>
      <c r="B511" s="48"/>
      <c r="C511" s="49">
        <v>8381</v>
      </c>
      <c r="D511" s="79" t="s">
        <v>416</v>
      </c>
      <c r="E511" s="77"/>
      <c r="F511" s="77"/>
      <c r="G511" s="77"/>
      <c r="H511" s="77"/>
      <c r="I511" s="77"/>
      <c r="J511" s="7" t="str">
        <f t="shared" si="40"/>
        <v/>
      </c>
      <c r="K511" s="252"/>
    </row>
    <row r="512" spans="1:11" ht="18.75" customHeight="1">
      <c r="A512" s="95">
        <v>267</v>
      </c>
      <c r="B512" s="48"/>
      <c r="C512" s="49">
        <v>8382</v>
      </c>
      <c r="D512" s="79" t="s">
        <v>417</v>
      </c>
      <c r="E512" s="55">
        <v>-125340</v>
      </c>
      <c r="F512" s="55">
        <v>-114897</v>
      </c>
      <c r="G512" s="55"/>
      <c r="H512" s="55"/>
      <c r="I512" s="55"/>
      <c r="J512" s="7">
        <f t="shared" si="40"/>
        <v>1</v>
      </c>
      <c r="K512" s="252"/>
    </row>
    <row r="513" spans="1:11" s="62" customFormat="1" hidden="1">
      <c r="A513" s="93">
        <v>295</v>
      </c>
      <c r="B513" s="274">
        <v>8500</v>
      </c>
      <c r="C513" s="489" t="s">
        <v>418</v>
      </c>
      <c r="D513" s="489"/>
      <c r="E513" s="275">
        <f>SUM(E514:E516)</f>
        <v>0</v>
      </c>
      <c r="F513" s="275">
        <f>SUM(F514:F516)</f>
        <v>0</v>
      </c>
      <c r="G513" s="275">
        <f>SUM(G514:G516)</f>
        <v>0</v>
      </c>
      <c r="H513" s="275">
        <f>SUM(H514:H516)</f>
        <v>0</v>
      </c>
      <c r="I513" s="275">
        <f>SUM(I514:I516)</f>
        <v>0</v>
      </c>
      <c r="J513" s="7" t="str">
        <f t="shared" si="40"/>
        <v/>
      </c>
      <c r="K513" s="252"/>
    </row>
    <row r="514" spans="1:11" ht="18.75" hidden="1" customHeight="1">
      <c r="A514" s="94">
        <v>300</v>
      </c>
      <c r="B514" s="48"/>
      <c r="C514" s="49">
        <v>8501</v>
      </c>
      <c r="D514" s="50" t="s">
        <v>419</v>
      </c>
      <c r="E514" s="77"/>
      <c r="F514" s="77"/>
      <c r="G514" s="77"/>
      <c r="H514" s="77"/>
      <c r="I514" s="77"/>
      <c r="J514" s="7" t="str">
        <f t="shared" si="40"/>
        <v/>
      </c>
      <c r="K514" s="252"/>
    </row>
    <row r="515" spans="1:11" ht="18.75" hidden="1" customHeight="1">
      <c r="A515" s="94">
        <v>305</v>
      </c>
      <c r="B515" s="48"/>
      <c r="C515" s="49">
        <v>8502</v>
      </c>
      <c r="D515" s="50" t="s">
        <v>420</v>
      </c>
      <c r="E515" s="77"/>
      <c r="F515" s="77"/>
      <c r="G515" s="77"/>
      <c r="H515" s="77"/>
      <c r="I515" s="77"/>
      <c r="J515" s="7" t="str">
        <f t="shared" si="40"/>
        <v/>
      </c>
      <c r="K515" s="252"/>
    </row>
    <row r="516" spans="1:11" ht="18.75" hidden="1" customHeight="1">
      <c r="A516" s="94">
        <v>310</v>
      </c>
      <c r="B516" s="48"/>
      <c r="C516" s="49">
        <v>8504</v>
      </c>
      <c r="D516" s="79" t="s">
        <v>421</v>
      </c>
      <c r="E516" s="77"/>
      <c r="F516" s="77"/>
      <c r="G516" s="77"/>
      <c r="H516" s="77"/>
      <c r="I516" s="77"/>
      <c r="J516" s="7" t="str">
        <f t="shared" si="40"/>
        <v/>
      </c>
      <c r="K516" s="252"/>
    </row>
    <row r="517" spans="1:11" s="62" customFormat="1" hidden="1">
      <c r="A517" s="93">
        <v>315</v>
      </c>
      <c r="B517" s="305">
        <v>8600</v>
      </c>
      <c r="C517" s="489" t="s">
        <v>422</v>
      </c>
      <c r="D517" s="489"/>
      <c r="E517" s="275">
        <f>SUM(E518:E521)</f>
        <v>0</v>
      </c>
      <c r="F517" s="275">
        <f>SUM(F518:F521)</f>
        <v>0</v>
      </c>
      <c r="G517" s="275">
        <f>SUM(G518:G521)</f>
        <v>0</v>
      </c>
      <c r="H517" s="275">
        <f>SUM(H518:H521)</f>
        <v>0</v>
      </c>
      <c r="I517" s="275">
        <f>SUM(I518:I521)</f>
        <v>0</v>
      </c>
      <c r="J517" s="7" t="str">
        <f t="shared" si="40"/>
        <v/>
      </c>
      <c r="K517" s="252"/>
    </row>
    <row r="518" spans="1:11" ht="18.75" hidden="1" customHeight="1">
      <c r="A518" s="94">
        <v>320</v>
      </c>
      <c r="B518" s="48"/>
      <c r="C518" s="58">
        <v>8611</v>
      </c>
      <c r="D518" s="72" t="s">
        <v>423</v>
      </c>
      <c r="E518" s="285"/>
      <c r="F518" s="280"/>
      <c r="G518" s="280"/>
      <c r="H518" s="280"/>
      <c r="I518" s="280"/>
      <c r="J518" s="7" t="str">
        <f t="shared" si="40"/>
        <v/>
      </c>
      <c r="K518" s="252"/>
    </row>
    <row r="519" spans="1:11" ht="18.75" hidden="1" customHeight="1">
      <c r="A519" s="94">
        <v>325</v>
      </c>
      <c r="B519" s="48"/>
      <c r="C519" s="49">
        <v>8621</v>
      </c>
      <c r="D519" s="50" t="s">
        <v>424</v>
      </c>
      <c r="E519" s="77"/>
      <c r="F519" s="77"/>
      <c r="G519" s="77"/>
      <c r="H519" s="77"/>
      <c r="I519" s="77"/>
      <c r="J519" s="7" t="str">
        <f t="shared" si="40"/>
        <v/>
      </c>
      <c r="K519" s="252"/>
    </row>
    <row r="520" spans="1:11" ht="18.75" hidden="1" customHeight="1">
      <c r="A520" s="94">
        <v>330</v>
      </c>
      <c r="B520" s="48"/>
      <c r="C520" s="49">
        <v>8623</v>
      </c>
      <c r="D520" s="50" t="s">
        <v>425</v>
      </c>
      <c r="E520" s="77"/>
      <c r="F520" s="77"/>
      <c r="G520" s="77"/>
      <c r="H520" s="77"/>
      <c r="I520" s="77"/>
      <c r="J520" s="7" t="str">
        <f t="shared" si="40"/>
        <v/>
      </c>
      <c r="K520" s="252"/>
    </row>
    <row r="521" spans="1:11" ht="18.75" hidden="1" customHeight="1">
      <c r="A521" s="94">
        <v>340</v>
      </c>
      <c r="B521" s="48"/>
      <c r="C521" s="156">
        <v>8640</v>
      </c>
      <c r="D521" s="116" t="s">
        <v>426</v>
      </c>
      <c r="E521" s="283"/>
      <c r="F521" s="283"/>
      <c r="G521" s="283"/>
      <c r="H521" s="283"/>
      <c r="I521" s="283"/>
      <c r="J521" s="7" t="str">
        <f t="shared" si="40"/>
        <v/>
      </c>
      <c r="K521" s="252"/>
    </row>
    <row r="522" spans="1:11" s="62" customFormat="1" hidden="1">
      <c r="A522" s="93">
        <v>295</v>
      </c>
      <c r="B522" s="274">
        <v>8700</v>
      </c>
      <c r="C522" s="489" t="s">
        <v>427</v>
      </c>
      <c r="D522" s="489"/>
      <c r="E522" s="275">
        <f>SUM(E523:E524)</f>
        <v>0</v>
      </c>
      <c r="F522" s="275">
        <f>SUM(F523:F524)</f>
        <v>0</v>
      </c>
      <c r="G522" s="275">
        <f>SUM(G523:G524)</f>
        <v>0</v>
      </c>
      <c r="H522" s="275">
        <f>SUM(H523:H524)</f>
        <v>0</v>
      </c>
      <c r="I522" s="275">
        <f>SUM(I523:I524)</f>
        <v>0</v>
      </c>
      <c r="J522" s="7" t="str">
        <f t="shared" si="40"/>
        <v/>
      </c>
      <c r="K522" s="252"/>
    </row>
    <row r="523" spans="1:11" hidden="1">
      <c r="A523" s="94">
        <v>300</v>
      </c>
      <c r="B523" s="48"/>
      <c r="C523" s="49">
        <v>8733</v>
      </c>
      <c r="D523" s="50" t="s">
        <v>428</v>
      </c>
      <c r="E523" s="52">
        <v>0</v>
      </c>
      <c r="F523" s="52">
        <v>0</v>
      </c>
      <c r="G523" s="52">
        <v>0</v>
      </c>
      <c r="H523" s="52">
        <v>0</v>
      </c>
      <c r="I523" s="52">
        <v>0</v>
      </c>
      <c r="J523" s="7" t="str">
        <f t="shared" si="40"/>
        <v/>
      </c>
      <c r="K523" s="252"/>
    </row>
    <row r="524" spans="1:11" hidden="1">
      <c r="A524" s="94">
        <v>310</v>
      </c>
      <c r="B524" s="48"/>
      <c r="C524" s="49">
        <v>8766</v>
      </c>
      <c r="D524" s="79" t="s">
        <v>429</v>
      </c>
      <c r="E524" s="52">
        <v>0</v>
      </c>
      <c r="F524" s="52">
        <v>0</v>
      </c>
      <c r="G524" s="52">
        <v>0</v>
      </c>
      <c r="H524" s="52">
        <v>0</v>
      </c>
      <c r="I524" s="52">
        <v>0</v>
      </c>
      <c r="J524" s="7" t="str">
        <f t="shared" si="40"/>
        <v/>
      </c>
      <c r="K524" s="252"/>
    </row>
    <row r="525" spans="1:11" s="62" customFormat="1" ht="18" customHeight="1">
      <c r="A525" s="93">
        <v>355</v>
      </c>
      <c r="B525" s="306">
        <v>8800</v>
      </c>
      <c r="C525" s="483" t="s">
        <v>430</v>
      </c>
      <c r="D525" s="483"/>
      <c r="E525" s="276">
        <f>SUM(E526:E531)</f>
        <v>0</v>
      </c>
      <c r="F525" s="276">
        <f>SUM(F526:F531)</f>
        <v>0</v>
      </c>
      <c r="G525" s="276">
        <f>SUM(G526:G531)</f>
        <v>0</v>
      </c>
      <c r="H525" s="276">
        <f>SUM(H526:H531)</f>
        <v>0</v>
      </c>
      <c r="I525" s="276">
        <f>SUM(I526:I531)</f>
        <v>0</v>
      </c>
      <c r="J525" s="7" t="str">
        <f t="shared" si="40"/>
        <v/>
      </c>
      <c r="K525" s="252"/>
    </row>
    <row r="526" spans="1:11" ht="18" hidden="1" customHeight="1">
      <c r="A526" s="94">
        <v>360</v>
      </c>
      <c r="B526" s="48"/>
      <c r="C526" s="49">
        <v>8801</v>
      </c>
      <c r="D526" s="50" t="s">
        <v>431</v>
      </c>
      <c r="E526" s="77"/>
      <c r="F526" s="77"/>
      <c r="G526" s="77"/>
      <c r="H526" s="77"/>
      <c r="I526" s="77"/>
      <c r="J526" s="7" t="str">
        <f t="shared" si="40"/>
        <v/>
      </c>
      <c r="K526" s="252"/>
    </row>
    <row r="527" spans="1:11" ht="18" hidden="1" customHeight="1">
      <c r="A527" s="94">
        <v>365</v>
      </c>
      <c r="B527" s="48"/>
      <c r="C527" s="49">
        <v>8802</v>
      </c>
      <c r="D527" s="50" t="s">
        <v>432</v>
      </c>
      <c r="E527" s="77"/>
      <c r="F527" s="77"/>
      <c r="G527" s="77"/>
      <c r="H527" s="77"/>
      <c r="I527" s="77"/>
      <c r="J527" s="7" t="str">
        <f t="shared" si="40"/>
        <v/>
      </c>
      <c r="K527" s="252"/>
    </row>
    <row r="528" spans="1:11" ht="32.25" customHeight="1">
      <c r="A528" s="94">
        <v>365</v>
      </c>
      <c r="B528" s="48"/>
      <c r="C528" s="49">
        <v>8803</v>
      </c>
      <c r="D528" s="50" t="s">
        <v>433</v>
      </c>
      <c r="E528" s="55"/>
      <c r="F528" s="55"/>
      <c r="G528" s="55"/>
      <c r="H528" s="55"/>
      <c r="I528" s="55"/>
      <c r="J528" s="7" t="str">
        <f t="shared" si="40"/>
        <v/>
      </c>
      <c r="K528" s="252"/>
    </row>
    <row r="529" spans="1:11" ht="18" hidden="1" customHeight="1">
      <c r="A529" s="94">
        <v>370</v>
      </c>
      <c r="B529" s="48"/>
      <c r="C529" s="49">
        <v>8804</v>
      </c>
      <c r="D529" s="50" t="s">
        <v>434</v>
      </c>
      <c r="E529" s="77"/>
      <c r="F529" s="77"/>
      <c r="G529" s="77"/>
      <c r="H529" s="77"/>
      <c r="I529" s="77"/>
      <c r="J529" s="7" t="str">
        <f t="shared" si="40"/>
        <v/>
      </c>
      <c r="K529" s="252"/>
    </row>
    <row r="530" spans="1:11" ht="18" hidden="1" customHeight="1">
      <c r="A530" s="94">
        <v>365</v>
      </c>
      <c r="B530" s="48"/>
      <c r="C530" s="49">
        <v>8805</v>
      </c>
      <c r="D530" s="50" t="s">
        <v>435</v>
      </c>
      <c r="E530" s="77"/>
      <c r="F530" s="77"/>
      <c r="G530" s="77"/>
      <c r="H530" s="77"/>
      <c r="I530" s="77"/>
      <c r="J530" s="7" t="str">
        <f t="shared" si="40"/>
        <v/>
      </c>
      <c r="K530" s="252"/>
    </row>
    <row r="531" spans="1:11" ht="18" hidden="1" customHeight="1">
      <c r="A531" s="94">
        <v>370</v>
      </c>
      <c r="B531" s="48"/>
      <c r="C531" s="49">
        <v>8809</v>
      </c>
      <c r="D531" s="50" t="s">
        <v>436</v>
      </c>
      <c r="E531" s="77"/>
      <c r="F531" s="77"/>
      <c r="G531" s="77"/>
      <c r="H531" s="77"/>
      <c r="I531" s="77"/>
      <c r="J531" s="7" t="str">
        <f t="shared" si="40"/>
        <v/>
      </c>
      <c r="K531" s="252"/>
    </row>
    <row r="532" spans="1:11" s="62" customFormat="1" ht="18" hidden="1" customHeight="1">
      <c r="A532" s="93">
        <v>375</v>
      </c>
      <c r="B532" s="274">
        <v>8900</v>
      </c>
      <c r="C532" s="490" t="s">
        <v>437</v>
      </c>
      <c r="D532" s="490"/>
      <c r="E532" s="275">
        <f>SUM(E533:E535)</f>
        <v>0</v>
      </c>
      <c r="F532" s="275">
        <f>SUM(F533:F535)</f>
        <v>0</v>
      </c>
      <c r="G532" s="275">
        <f>SUM(G533:G535)</f>
        <v>0</v>
      </c>
      <c r="H532" s="275">
        <f>SUM(H533:H535)</f>
        <v>0</v>
      </c>
      <c r="I532" s="275">
        <f>SUM(I533:I535)</f>
        <v>0</v>
      </c>
      <c r="J532" s="7" t="str">
        <f t="shared" si="40"/>
        <v/>
      </c>
      <c r="K532" s="252"/>
    </row>
    <row r="533" spans="1:11" ht="18" hidden="1" customHeight="1">
      <c r="A533" s="94">
        <v>380</v>
      </c>
      <c r="B533" s="48"/>
      <c r="C533" s="49">
        <v>8901</v>
      </c>
      <c r="D533" s="50" t="s">
        <v>438</v>
      </c>
      <c r="E533" s="52">
        <v>0</v>
      </c>
      <c r="F533" s="52">
        <v>0</v>
      </c>
      <c r="G533" s="52">
        <v>0</v>
      </c>
      <c r="H533" s="52">
        <v>0</v>
      </c>
      <c r="I533" s="52">
        <v>0</v>
      </c>
      <c r="J533" s="7" t="str">
        <f t="shared" si="40"/>
        <v/>
      </c>
      <c r="K533" s="252"/>
    </row>
    <row r="534" spans="1:11" hidden="1">
      <c r="A534" s="94">
        <v>385</v>
      </c>
      <c r="B534" s="48"/>
      <c r="C534" s="49">
        <v>8902</v>
      </c>
      <c r="D534" s="50" t="s">
        <v>439</v>
      </c>
      <c r="E534" s="52">
        <v>0</v>
      </c>
      <c r="F534" s="52">
        <v>0</v>
      </c>
      <c r="G534" s="52">
        <v>0</v>
      </c>
      <c r="H534" s="52">
        <v>0</v>
      </c>
      <c r="I534" s="52">
        <v>0</v>
      </c>
      <c r="J534" s="7" t="str">
        <f t="shared" si="40"/>
        <v/>
      </c>
      <c r="K534" s="252"/>
    </row>
    <row r="535" spans="1:11" hidden="1">
      <c r="A535" s="94">
        <v>390</v>
      </c>
      <c r="B535" s="48"/>
      <c r="C535" s="49">
        <v>8903</v>
      </c>
      <c r="D535" s="50" t="s">
        <v>440</v>
      </c>
      <c r="E535" s="52">
        <v>0</v>
      </c>
      <c r="F535" s="52">
        <v>0</v>
      </c>
      <c r="G535" s="52">
        <v>0</v>
      </c>
      <c r="H535" s="52">
        <v>0</v>
      </c>
      <c r="I535" s="52">
        <v>0</v>
      </c>
      <c r="J535" s="7" t="str">
        <f t="shared" si="40"/>
        <v/>
      </c>
      <c r="K535" s="252"/>
    </row>
    <row r="536" spans="1:11" s="62" customFormat="1" hidden="1">
      <c r="A536" s="93">
        <v>395</v>
      </c>
      <c r="B536" s="274">
        <v>9000</v>
      </c>
      <c r="C536" s="489" t="s">
        <v>441</v>
      </c>
      <c r="D536" s="489"/>
      <c r="E536" s="307"/>
      <c r="F536" s="308"/>
      <c r="G536" s="308"/>
      <c r="H536" s="308"/>
      <c r="I536" s="308"/>
      <c r="J536" s="7" t="str">
        <f t="shared" ref="J536:J567" si="41">(IF(OR($E536&lt;&gt;0,$F536&lt;&gt;0,$G536&lt;&gt;0,$H536&lt;&gt;0,$I536&lt;&gt;0),$J$2,""))</f>
        <v/>
      </c>
      <c r="K536" s="252"/>
    </row>
    <row r="537" spans="1:11" s="62" customFormat="1" ht="18.75" hidden="1" customHeight="1">
      <c r="A537" s="93">
        <v>405</v>
      </c>
      <c r="B537" s="303">
        <v>9100</v>
      </c>
      <c r="C537" s="490" t="s">
        <v>442</v>
      </c>
      <c r="D537" s="490"/>
      <c r="E537" s="309">
        <f>SUM(E538:E541)</f>
        <v>0</v>
      </c>
      <c r="F537" s="309">
        <f>SUM(F538:F541)</f>
        <v>0</v>
      </c>
      <c r="G537" s="275">
        <f>SUM(G538:G541)</f>
        <v>0</v>
      </c>
      <c r="H537" s="309">
        <f>SUM(H538:H541)</f>
        <v>0</v>
      </c>
      <c r="I537" s="309">
        <f>SUM(I538:I541)</f>
        <v>0</v>
      </c>
      <c r="J537" s="7" t="str">
        <f t="shared" si="41"/>
        <v/>
      </c>
      <c r="K537" s="252"/>
    </row>
    <row r="538" spans="1:11" ht="18.75" hidden="1" customHeight="1">
      <c r="A538" s="94">
        <v>410</v>
      </c>
      <c r="B538" s="48"/>
      <c r="C538" s="49">
        <v>9111</v>
      </c>
      <c r="D538" s="79" t="s">
        <v>443</v>
      </c>
      <c r="E538" s="77"/>
      <c r="F538" s="77"/>
      <c r="G538" s="77"/>
      <c r="H538" s="77"/>
      <c r="I538" s="77"/>
      <c r="J538" s="7" t="str">
        <f t="shared" si="41"/>
        <v/>
      </c>
      <c r="K538" s="252"/>
    </row>
    <row r="539" spans="1:11" ht="18.75" hidden="1" customHeight="1">
      <c r="A539" s="94">
        <v>415</v>
      </c>
      <c r="B539" s="48"/>
      <c r="C539" s="49">
        <v>9112</v>
      </c>
      <c r="D539" s="79" t="s">
        <v>444</v>
      </c>
      <c r="E539" s="77"/>
      <c r="F539" s="77"/>
      <c r="G539" s="77"/>
      <c r="H539" s="77"/>
      <c r="I539" s="77"/>
      <c r="J539" s="7" t="str">
        <f t="shared" si="41"/>
        <v/>
      </c>
      <c r="K539" s="252"/>
    </row>
    <row r="540" spans="1:11" ht="18.75" hidden="1" customHeight="1">
      <c r="A540" s="94">
        <v>420</v>
      </c>
      <c r="B540" s="48"/>
      <c r="C540" s="49">
        <v>9121</v>
      </c>
      <c r="D540" s="79" t="s">
        <v>445</v>
      </c>
      <c r="E540" s="77"/>
      <c r="F540" s="77"/>
      <c r="G540" s="77"/>
      <c r="H540" s="77"/>
      <c r="I540" s="77"/>
      <c r="J540" s="7" t="str">
        <f t="shared" si="41"/>
        <v/>
      </c>
      <c r="K540" s="252"/>
    </row>
    <row r="541" spans="1:11" ht="18.75" hidden="1" customHeight="1">
      <c r="A541" s="94">
        <v>425</v>
      </c>
      <c r="B541" s="48"/>
      <c r="C541" s="49">
        <v>9122</v>
      </c>
      <c r="D541" s="79" t="s">
        <v>446</v>
      </c>
      <c r="E541" s="77"/>
      <c r="F541" s="77"/>
      <c r="G541" s="77"/>
      <c r="H541" s="77"/>
      <c r="I541" s="77"/>
      <c r="J541" s="7" t="str">
        <f t="shared" si="41"/>
        <v/>
      </c>
      <c r="K541" s="252"/>
    </row>
    <row r="542" spans="1:11" s="62" customFormat="1" ht="18.75" hidden="1" customHeight="1">
      <c r="A542" s="93">
        <v>430</v>
      </c>
      <c r="B542" s="274">
        <v>9200</v>
      </c>
      <c r="C542" s="483" t="s">
        <v>447</v>
      </c>
      <c r="D542" s="483"/>
      <c r="E542" s="275">
        <f>+E543+E544</f>
        <v>0</v>
      </c>
      <c r="F542" s="275">
        <f>+F543+F544</f>
        <v>0</v>
      </c>
      <c r="G542" s="275">
        <f>+G543+G544</f>
        <v>0</v>
      </c>
      <c r="H542" s="275">
        <f>+H543+H544</f>
        <v>0</v>
      </c>
      <c r="I542" s="275">
        <f>+I543+I544</f>
        <v>0</v>
      </c>
      <c r="J542" s="7" t="str">
        <f t="shared" si="41"/>
        <v/>
      </c>
      <c r="K542" s="252"/>
    </row>
    <row r="543" spans="1:11" ht="18.75" hidden="1" customHeight="1">
      <c r="A543" s="94">
        <v>435</v>
      </c>
      <c r="B543" s="48"/>
      <c r="C543" s="49">
        <v>9201</v>
      </c>
      <c r="D543" s="50" t="s">
        <v>448</v>
      </c>
      <c r="E543" s="77"/>
      <c r="F543" s="77"/>
      <c r="G543" s="77"/>
      <c r="H543" s="77"/>
      <c r="I543" s="77"/>
      <c r="J543" s="7" t="str">
        <f t="shared" si="41"/>
        <v/>
      </c>
      <c r="K543" s="252"/>
    </row>
    <row r="544" spans="1:11" ht="18.75" hidden="1" customHeight="1">
      <c r="A544" s="94">
        <v>440</v>
      </c>
      <c r="B544" s="48"/>
      <c r="C544" s="49">
        <v>9202</v>
      </c>
      <c r="D544" s="50" t="s">
        <v>449</v>
      </c>
      <c r="E544" s="77"/>
      <c r="F544" s="77"/>
      <c r="G544" s="77"/>
      <c r="H544" s="77"/>
      <c r="I544" s="77"/>
      <c r="J544" s="7" t="str">
        <f t="shared" si="41"/>
        <v/>
      </c>
      <c r="K544" s="252"/>
    </row>
    <row r="545" spans="1:11" s="62" customFormat="1" ht="18.75" hidden="1" customHeight="1">
      <c r="A545" s="93">
        <v>445</v>
      </c>
      <c r="B545" s="274">
        <v>9300</v>
      </c>
      <c r="C545" s="489" t="s">
        <v>450</v>
      </c>
      <c r="D545" s="489"/>
      <c r="E545" s="275">
        <f>SUM(E546:E566)</f>
        <v>0</v>
      </c>
      <c r="F545" s="275">
        <f>SUM(F546:F566)</f>
        <v>0</v>
      </c>
      <c r="G545" s="275">
        <f>SUM(G546:G566)</f>
        <v>0</v>
      </c>
      <c r="H545" s="275">
        <f>SUM(H546:H566)</f>
        <v>0</v>
      </c>
      <c r="I545" s="275">
        <f>SUM(I546:I566)</f>
        <v>0</v>
      </c>
      <c r="J545" s="7" t="str">
        <f t="shared" si="41"/>
        <v/>
      </c>
      <c r="K545" s="252"/>
    </row>
    <row r="546" spans="1:11" ht="18.75" hidden="1" customHeight="1">
      <c r="A546" s="94">
        <v>450</v>
      </c>
      <c r="B546" s="48"/>
      <c r="C546" s="49">
        <v>9301</v>
      </c>
      <c r="D546" s="79" t="s">
        <v>451</v>
      </c>
      <c r="E546" s="77"/>
      <c r="F546" s="77"/>
      <c r="G546" s="77"/>
      <c r="H546" s="77"/>
      <c r="I546" s="77"/>
      <c r="J546" s="7" t="str">
        <f t="shared" si="41"/>
        <v/>
      </c>
      <c r="K546" s="252"/>
    </row>
    <row r="547" spans="1:11" ht="18.75" hidden="1" customHeight="1">
      <c r="A547" s="94">
        <v>450</v>
      </c>
      <c r="B547" s="48"/>
      <c r="C547" s="49">
        <v>9310</v>
      </c>
      <c r="D547" s="79" t="s">
        <v>452</v>
      </c>
      <c r="E547" s="77"/>
      <c r="F547" s="77"/>
      <c r="G547" s="77"/>
      <c r="H547" s="77"/>
      <c r="I547" s="77"/>
      <c r="J547" s="7" t="str">
        <f t="shared" si="41"/>
        <v/>
      </c>
      <c r="K547" s="252"/>
    </row>
    <row r="548" spans="1:11" s="100" customFormat="1" ht="18.75" hidden="1" customHeight="1">
      <c r="A548" s="86">
        <v>451</v>
      </c>
      <c r="B548" s="48"/>
      <c r="C548" s="146">
        <v>9317</v>
      </c>
      <c r="D548" s="310" t="s">
        <v>453</v>
      </c>
      <c r="E548" s="77"/>
      <c r="F548" s="77"/>
      <c r="G548" s="77"/>
      <c r="H548" s="77"/>
      <c r="I548" s="77"/>
      <c r="J548" s="7" t="str">
        <f t="shared" si="41"/>
        <v/>
      </c>
      <c r="K548" s="252"/>
    </row>
    <row r="549" spans="1:11" s="100" customFormat="1" ht="18.75" hidden="1" customHeight="1">
      <c r="A549" s="86">
        <v>452</v>
      </c>
      <c r="B549" s="48"/>
      <c r="C549" s="146">
        <v>9318</v>
      </c>
      <c r="D549" s="310" t="s">
        <v>454</v>
      </c>
      <c r="E549" s="77"/>
      <c r="F549" s="77"/>
      <c r="G549" s="77"/>
      <c r="H549" s="77"/>
      <c r="I549" s="77"/>
      <c r="J549" s="7" t="str">
        <f t="shared" si="41"/>
        <v/>
      </c>
      <c r="K549" s="252"/>
    </row>
    <row r="550" spans="1:11" hidden="1">
      <c r="A550" s="95">
        <v>456</v>
      </c>
      <c r="B550" s="48"/>
      <c r="C550" s="49">
        <v>9321</v>
      </c>
      <c r="D550" s="104" t="s">
        <v>455</v>
      </c>
      <c r="E550" s="52">
        <v>0</v>
      </c>
      <c r="F550" s="52">
        <v>0</v>
      </c>
      <c r="G550" s="52">
        <v>0</v>
      </c>
      <c r="H550" s="52">
        <v>0</v>
      </c>
      <c r="I550" s="52">
        <v>0</v>
      </c>
      <c r="J550" s="7" t="str">
        <f t="shared" si="41"/>
        <v/>
      </c>
      <c r="K550" s="252"/>
    </row>
    <row r="551" spans="1:11" hidden="1">
      <c r="A551" s="95">
        <v>457</v>
      </c>
      <c r="B551" s="48"/>
      <c r="C551" s="49">
        <v>9322</v>
      </c>
      <c r="D551" s="104" t="s">
        <v>456</v>
      </c>
      <c r="E551" s="52">
        <v>0</v>
      </c>
      <c r="F551" s="52">
        <v>0</v>
      </c>
      <c r="G551" s="52">
        <v>0</v>
      </c>
      <c r="H551" s="52">
        <v>0</v>
      </c>
      <c r="I551" s="52">
        <v>0</v>
      </c>
      <c r="J551" s="7" t="str">
        <f t="shared" si="41"/>
        <v/>
      </c>
      <c r="K551" s="252"/>
    </row>
    <row r="552" spans="1:11" ht="31.5" hidden="1">
      <c r="A552" s="95">
        <v>458</v>
      </c>
      <c r="B552" s="48"/>
      <c r="C552" s="49">
        <v>9323</v>
      </c>
      <c r="D552" s="104" t="s">
        <v>457</v>
      </c>
      <c r="E552" s="52">
        <v>0</v>
      </c>
      <c r="F552" s="52">
        <v>0</v>
      </c>
      <c r="G552" s="52">
        <v>0</v>
      </c>
      <c r="H552" s="52">
        <v>0</v>
      </c>
      <c r="I552" s="52">
        <v>0</v>
      </c>
      <c r="J552" s="7" t="str">
        <f t="shared" si="41"/>
        <v/>
      </c>
      <c r="K552" s="252"/>
    </row>
    <row r="553" spans="1:11" ht="31.5" hidden="1">
      <c r="A553" s="95">
        <v>459</v>
      </c>
      <c r="B553" s="48"/>
      <c r="C553" s="49">
        <v>9324</v>
      </c>
      <c r="D553" s="104" t="s">
        <v>458</v>
      </c>
      <c r="E553" s="52">
        <v>0</v>
      </c>
      <c r="F553" s="52">
        <v>0</v>
      </c>
      <c r="G553" s="52">
        <v>0</v>
      </c>
      <c r="H553" s="52">
        <v>0</v>
      </c>
      <c r="I553" s="52">
        <v>0</v>
      </c>
      <c r="J553" s="7" t="str">
        <f t="shared" si="41"/>
        <v/>
      </c>
      <c r="K553" s="252"/>
    </row>
    <row r="554" spans="1:11" ht="18.75" hidden="1" customHeight="1">
      <c r="A554" s="95">
        <v>460</v>
      </c>
      <c r="B554" s="48"/>
      <c r="C554" s="49">
        <v>9325</v>
      </c>
      <c r="D554" s="104" t="s">
        <v>459</v>
      </c>
      <c r="E554" s="52">
        <v>0</v>
      </c>
      <c r="F554" s="52">
        <v>0</v>
      </c>
      <c r="G554" s="52">
        <v>0</v>
      </c>
      <c r="H554" s="52">
        <v>0</v>
      </c>
      <c r="I554" s="52">
        <v>0</v>
      </c>
      <c r="J554" s="7" t="str">
        <f t="shared" si="41"/>
        <v/>
      </c>
      <c r="K554" s="252"/>
    </row>
    <row r="555" spans="1:11" ht="18.75" hidden="1" customHeight="1">
      <c r="A555" s="95">
        <v>461</v>
      </c>
      <c r="B555" s="48"/>
      <c r="C555" s="49">
        <v>9326</v>
      </c>
      <c r="D555" s="104" t="s">
        <v>460</v>
      </c>
      <c r="E555" s="52">
        <v>0</v>
      </c>
      <c r="F555" s="52">
        <v>0</v>
      </c>
      <c r="G555" s="52">
        <v>0</v>
      </c>
      <c r="H555" s="52">
        <v>0</v>
      </c>
      <c r="I555" s="52">
        <v>0</v>
      </c>
      <c r="J555" s="7" t="str">
        <f t="shared" si="41"/>
        <v/>
      </c>
      <c r="K555" s="252"/>
    </row>
    <row r="556" spans="1:11" ht="30.75" hidden="1" customHeight="1">
      <c r="A556" s="94"/>
      <c r="B556" s="48"/>
      <c r="C556" s="49">
        <v>9327</v>
      </c>
      <c r="D556" s="104" t="s">
        <v>461</v>
      </c>
      <c r="E556" s="52">
        <v>0</v>
      </c>
      <c r="F556" s="52">
        <v>0</v>
      </c>
      <c r="G556" s="52">
        <v>0</v>
      </c>
      <c r="H556" s="52">
        <v>0</v>
      </c>
      <c r="I556" s="52">
        <v>0</v>
      </c>
      <c r="J556" s="7" t="str">
        <f t="shared" si="41"/>
        <v/>
      </c>
      <c r="K556" s="252"/>
    </row>
    <row r="557" spans="1:11" ht="18.75" hidden="1" customHeight="1">
      <c r="A557" s="94"/>
      <c r="B557" s="48"/>
      <c r="C557" s="49">
        <v>9328</v>
      </c>
      <c r="D557" s="104" t="s">
        <v>462</v>
      </c>
      <c r="E557" s="52">
        <v>0</v>
      </c>
      <c r="F557" s="52">
        <v>0</v>
      </c>
      <c r="G557" s="52">
        <v>0</v>
      </c>
      <c r="H557" s="52">
        <v>0</v>
      </c>
      <c r="I557" s="52">
        <v>0</v>
      </c>
      <c r="J557" s="7" t="str">
        <f t="shared" si="41"/>
        <v/>
      </c>
      <c r="K557" s="252"/>
    </row>
    <row r="558" spans="1:11" ht="31.5" hidden="1">
      <c r="A558" s="95">
        <v>462</v>
      </c>
      <c r="B558" s="48"/>
      <c r="C558" s="156">
        <v>9330</v>
      </c>
      <c r="D558" s="116" t="s">
        <v>463</v>
      </c>
      <c r="E558" s="311"/>
      <c r="F558" s="312"/>
      <c r="G558" s="312"/>
      <c r="H558" s="312"/>
      <c r="I558" s="312"/>
      <c r="J558" s="7" t="str">
        <f t="shared" si="41"/>
        <v/>
      </c>
      <c r="K558" s="252"/>
    </row>
    <row r="559" spans="1:11" ht="31.5" hidden="1">
      <c r="A559" s="94"/>
      <c r="B559" s="48"/>
      <c r="C559" s="49">
        <v>9336</v>
      </c>
      <c r="D559" s="104" t="s">
        <v>464</v>
      </c>
      <c r="E559" s="77"/>
      <c r="F559" s="77"/>
      <c r="G559" s="77"/>
      <c r="H559" s="77"/>
      <c r="I559" s="77"/>
      <c r="J559" s="7" t="str">
        <f t="shared" si="41"/>
        <v/>
      </c>
      <c r="K559" s="252"/>
    </row>
    <row r="560" spans="1:11" ht="31.5" hidden="1">
      <c r="A560" s="95">
        <v>462</v>
      </c>
      <c r="B560" s="48"/>
      <c r="C560" s="49">
        <v>9337</v>
      </c>
      <c r="D560" s="50" t="s">
        <v>465</v>
      </c>
      <c r="E560" s="77"/>
      <c r="F560" s="77"/>
      <c r="G560" s="77"/>
      <c r="H560" s="77"/>
      <c r="I560" s="77"/>
      <c r="J560" s="7" t="str">
        <f t="shared" si="41"/>
        <v/>
      </c>
      <c r="K560" s="252"/>
    </row>
    <row r="561" spans="1:11" ht="18.75" hidden="1" customHeight="1">
      <c r="A561" s="94"/>
      <c r="B561" s="48"/>
      <c r="C561" s="49">
        <v>9338</v>
      </c>
      <c r="D561" s="104" t="s">
        <v>466</v>
      </c>
      <c r="E561" s="77"/>
      <c r="F561" s="77"/>
      <c r="G561" s="77"/>
      <c r="H561" s="77"/>
      <c r="I561" s="77"/>
      <c r="J561" s="7" t="str">
        <f t="shared" si="41"/>
        <v/>
      </c>
      <c r="K561" s="252"/>
    </row>
    <row r="562" spans="1:11" ht="18.75" hidden="1" customHeight="1">
      <c r="A562" s="95">
        <v>462</v>
      </c>
      <c r="B562" s="48"/>
      <c r="C562" s="49">
        <v>9339</v>
      </c>
      <c r="D562" s="50" t="s">
        <v>467</v>
      </c>
      <c r="E562" s="77"/>
      <c r="F562" s="77"/>
      <c r="G562" s="77"/>
      <c r="H562" s="77"/>
      <c r="I562" s="77"/>
      <c r="J562" s="7" t="str">
        <f t="shared" si="41"/>
        <v/>
      </c>
      <c r="K562" s="252"/>
    </row>
    <row r="563" spans="1:11" ht="18.75" hidden="1" customHeight="1">
      <c r="A563" s="94"/>
      <c r="B563" s="48"/>
      <c r="C563" s="49">
        <v>9355</v>
      </c>
      <c r="D563" s="313" t="s">
        <v>468</v>
      </c>
      <c r="E563" s="77"/>
      <c r="F563" s="77"/>
      <c r="G563" s="77"/>
      <c r="H563" s="77"/>
      <c r="I563" s="77"/>
      <c r="J563" s="7" t="str">
        <f t="shared" si="41"/>
        <v/>
      </c>
      <c r="K563" s="252"/>
    </row>
    <row r="564" spans="1:11" ht="18.75" hidden="1" customHeight="1">
      <c r="A564" s="95">
        <v>462</v>
      </c>
      <c r="B564" s="48"/>
      <c r="C564" s="49">
        <v>9356</v>
      </c>
      <c r="D564" s="313" t="s">
        <v>469</v>
      </c>
      <c r="E564" s="77"/>
      <c r="F564" s="77"/>
      <c r="G564" s="77"/>
      <c r="H564" s="77"/>
      <c r="I564" s="77"/>
      <c r="J564" s="7" t="str">
        <f t="shared" si="41"/>
        <v/>
      </c>
      <c r="K564" s="252"/>
    </row>
    <row r="565" spans="1:11" ht="18.75" hidden="1" customHeight="1">
      <c r="A565" s="95">
        <v>462</v>
      </c>
      <c r="B565" s="48"/>
      <c r="C565" s="49">
        <v>9395</v>
      </c>
      <c r="D565" s="96" t="s">
        <v>470</v>
      </c>
      <c r="E565" s="77"/>
      <c r="F565" s="77"/>
      <c r="G565" s="77"/>
      <c r="H565" s="77"/>
      <c r="I565" s="77"/>
      <c r="J565" s="7" t="str">
        <f t="shared" si="41"/>
        <v/>
      </c>
      <c r="K565" s="252"/>
    </row>
    <row r="566" spans="1:11" ht="18.75" hidden="1" customHeight="1">
      <c r="A566" s="94">
        <v>465</v>
      </c>
      <c r="B566" s="48"/>
      <c r="C566" s="49">
        <v>9396</v>
      </c>
      <c r="D566" s="104" t="s">
        <v>471</v>
      </c>
      <c r="E566" s="77"/>
      <c r="F566" s="77"/>
      <c r="G566" s="77"/>
      <c r="H566" s="77"/>
      <c r="I566" s="77"/>
      <c r="J566" s="7" t="str">
        <f t="shared" si="41"/>
        <v/>
      </c>
      <c r="K566" s="252"/>
    </row>
    <row r="567" spans="1:11" s="62" customFormat="1" ht="18" customHeight="1">
      <c r="A567" s="93">
        <v>470</v>
      </c>
      <c r="B567" s="274">
        <v>9500</v>
      </c>
      <c r="C567" s="483" t="s">
        <v>472</v>
      </c>
      <c r="D567" s="483"/>
      <c r="E567" s="276">
        <f>SUM(E568:E586)</f>
        <v>2034978</v>
      </c>
      <c r="F567" s="276">
        <f>SUM(F568:F586)</f>
        <v>1432808</v>
      </c>
      <c r="G567" s="276">
        <f>SUM(G568:G586)</f>
        <v>-2500000</v>
      </c>
      <c r="H567" s="276">
        <f>SUM(H568:H586)</f>
        <v>500000</v>
      </c>
      <c r="I567" s="276">
        <f>SUM(I568:I586)</f>
        <v>500000</v>
      </c>
      <c r="J567" s="7">
        <f t="shared" si="41"/>
        <v>1</v>
      </c>
      <c r="K567" s="252"/>
    </row>
    <row r="568" spans="1:11" ht="18.75" customHeight="1">
      <c r="A568" s="94">
        <v>475</v>
      </c>
      <c r="B568" s="48"/>
      <c r="C568" s="49">
        <v>9501</v>
      </c>
      <c r="D568" s="79" t="s">
        <v>473</v>
      </c>
      <c r="E568" s="55">
        <v>3467786</v>
      </c>
      <c r="F568" s="314">
        <v>1432808</v>
      </c>
      <c r="G568" s="314">
        <f t="shared" ref="F568:I573" si="42">-F574</f>
        <v>0</v>
      </c>
      <c r="H568" s="314">
        <f t="shared" si="42"/>
        <v>2500000</v>
      </c>
      <c r="I568" s="314">
        <f t="shared" si="42"/>
        <v>2000000</v>
      </c>
      <c r="J568" s="7">
        <f t="shared" ref="J568:J597" si="43">(IF(OR($E568&lt;&gt;0,$F568&lt;&gt;0,$G568&lt;&gt;0,$H568&lt;&gt;0,$I568&lt;&gt;0),$J$2,""))</f>
        <v>1</v>
      </c>
      <c r="K568" s="252"/>
    </row>
    <row r="569" spans="1:11" ht="18.75" hidden="1" customHeight="1">
      <c r="A569" s="94">
        <v>480</v>
      </c>
      <c r="B569" s="48"/>
      <c r="C569" s="49">
        <v>9502</v>
      </c>
      <c r="D569" s="79" t="s">
        <v>474</v>
      </c>
      <c r="E569" s="77"/>
      <c r="F569" s="154">
        <f t="shared" si="42"/>
        <v>0</v>
      </c>
      <c r="G569" s="154">
        <f t="shared" si="42"/>
        <v>0</v>
      </c>
      <c r="H569" s="154">
        <f t="shared" si="42"/>
        <v>0</v>
      </c>
      <c r="I569" s="154">
        <f t="shared" si="42"/>
        <v>0</v>
      </c>
      <c r="J569" s="7" t="str">
        <f t="shared" si="43"/>
        <v/>
      </c>
      <c r="K569" s="252"/>
    </row>
    <row r="570" spans="1:11" ht="18.75" hidden="1" customHeight="1">
      <c r="A570" s="94">
        <v>485</v>
      </c>
      <c r="B570" s="48"/>
      <c r="C570" s="49">
        <v>9503</v>
      </c>
      <c r="D570" s="79" t="s">
        <v>475</v>
      </c>
      <c r="E570" s="77"/>
      <c r="F570" s="154">
        <f t="shared" si="42"/>
        <v>0</v>
      </c>
      <c r="G570" s="154">
        <f t="shared" si="42"/>
        <v>0</v>
      </c>
      <c r="H570" s="154">
        <f t="shared" si="42"/>
        <v>0</v>
      </c>
      <c r="I570" s="154">
        <f t="shared" si="42"/>
        <v>0</v>
      </c>
      <c r="J570" s="7" t="str">
        <f t="shared" si="43"/>
        <v/>
      </c>
      <c r="K570" s="252"/>
    </row>
    <row r="571" spans="1:11" ht="18.75" hidden="1" customHeight="1">
      <c r="A571" s="94">
        <v>490</v>
      </c>
      <c r="B571" s="48"/>
      <c r="C571" s="49">
        <v>9504</v>
      </c>
      <c r="D571" s="79" t="s">
        <v>476</v>
      </c>
      <c r="E571" s="77"/>
      <c r="F571" s="154">
        <f t="shared" si="42"/>
        <v>0</v>
      </c>
      <c r="G571" s="154">
        <f t="shared" si="42"/>
        <v>0</v>
      </c>
      <c r="H571" s="154">
        <f t="shared" si="42"/>
        <v>0</v>
      </c>
      <c r="I571" s="154">
        <f t="shared" si="42"/>
        <v>0</v>
      </c>
      <c r="J571" s="7" t="str">
        <f t="shared" si="43"/>
        <v/>
      </c>
      <c r="K571" s="252"/>
    </row>
    <row r="572" spans="1:11" ht="18.75" hidden="1" customHeight="1">
      <c r="A572" s="94">
        <v>495</v>
      </c>
      <c r="B572" s="48"/>
      <c r="C572" s="49">
        <v>9505</v>
      </c>
      <c r="D572" s="79" t="s">
        <v>477</v>
      </c>
      <c r="E572" s="77"/>
      <c r="F572" s="154">
        <f t="shared" si="42"/>
        <v>0</v>
      </c>
      <c r="G572" s="154">
        <f t="shared" si="42"/>
        <v>0</v>
      </c>
      <c r="H572" s="154">
        <f t="shared" si="42"/>
        <v>0</v>
      </c>
      <c r="I572" s="154">
        <f t="shared" si="42"/>
        <v>0</v>
      </c>
      <c r="J572" s="7" t="str">
        <f t="shared" si="43"/>
        <v/>
      </c>
      <c r="K572" s="252"/>
    </row>
    <row r="573" spans="1:11" ht="18.75" hidden="1" customHeight="1">
      <c r="A573" s="94">
        <v>500</v>
      </c>
      <c r="B573" s="48"/>
      <c r="C573" s="49">
        <v>9506</v>
      </c>
      <c r="D573" s="79" t="s">
        <v>478</v>
      </c>
      <c r="E573" s="77"/>
      <c r="F573" s="154">
        <f t="shared" si="42"/>
        <v>0</v>
      </c>
      <c r="G573" s="154">
        <f t="shared" si="42"/>
        <v>0</v>
      </c>
      <c r="H573" s="154">
        <f t="shared" si="42"/>
        <v>0</v>
      </c>
      <c r="I573" s="154">
        <f t="shared" si="42"/>
        <v>0</v>
      </c>
      <c r="J573" s="7" t="str">
        <f t="shared" si="43"/>
        <v/>
      </c>
      <c r="K573" s="252"/>
    </row>
    <row r="574" spans="1:11" ht="18.75" customHeight="1">
      <c r="A574" s="94">
        <v>505</v>
      </c>
      <c r="B574" s="48"/>
      <c r="C574" s="49">
        <v>9507</v>
      </c>
      <c r="D574" s="79" t="s">
        <v>479</v>
      </c>
      <c r="E574" s="55">
        <v>-1432808</v>
      </c>
      <c r="F574" s="55"/>
      <c r="G574" s="55">
        <v>-2500000</v>
      </c>
      <c r="H574" s="55">
        <v>-2000000</v>
      </c>
      <c r="I574" s="55">
        <v>-1500000</v>
      </c>
      <c r="J574" s="7">
        <f t="shared" si="43"/>
        <v>1</v>
      </c>
      <c r="K574" s="252"/>
    </row>
    <row r="575" spans="1:11" ht="18.75" hidden="1" customHeight="1">
      <c r="A575" s="94">
        <v>510</v>
      </c>
      <c r="B575" s="48"/>
      <c r="C575" s="49">
        <v>9508</v>
      </c>
      <c r="D575" s="79" t="s">
        <v>480</v>
      </c>
      <c r="E575" s="77"/>
      <c r="F575" s="77"/>
      <c r="G575" s="77"/>
      <c r="H575" s="77"/>
      <c r="I575" s="77"/>
      <c r="J575" s="7" t="str">
        <f t="shared" si="43"/>
        <v/>
      </c>
      <c r="K575" s="252"/>
    </row>
    <row r="576" spans="1:11" ht="18.75" hidden="1" customHeight="1">
      <c r="A576" s="94">
        <v>515</v>
      </c>
      <c r="B576" s="48"/>
      <c r="C576" s="49">
        <v>9509</v>
      </c>
      <c r="D576" s="79" t="s">
        <v>481</v>
      </c>
      <c r="E576" s="77"/>
      <c r="F576" s="77"/>
      <c r="G576" s="77"/>
      <c r="H576" s="77"/>
      <c r="I576" s="77"/>
      <c r="J576" s="7" t="str">
        <f t="shared" si="43"/>
        <v/>
      </c>
      <c r="K576" s="252"/>
    </row>
    <row r="577" spans="1:11" ht="18.75" hidden="1" customHeight="1">
      <c r="A577" s="94">
        <v>520</v>
      </c>
      <c r="B577" s="48"/>
      <c r="C577" s="49">
        <v>9510</v>
      </c>
      <c r="D577" s="79" t="s">
        <v>482</v>
      </c>
      <c r="E577" s="77"/>
      <c r="F577" s="77"/>
      <c r="G577" s="77"/>
      <c r="H577" s="77"/>
      <c r="I577" s="77"/>
      <c r="J577" s="7" t="str">
        <f t="shared" si="43"/>
        <v/>
      </c>
      <c r="K577" s="252"/>
    </row>
    <row r="578" spans="1:11" ht="18.75" hidden="1" customHeight="1">
      <c r="A578" s="94">
        <v>525</v>
      </c>
      <c r="B578" s="48"/>
      <c r="C578" s="49">
        <v>9511</v>
      </c>
      <c r="D578" s="79" t="s">
        <v>483</v>
      </c>
      <c r="E578" s="77"/>
      <c r="F578" s="77"/>
      <c r="G578" s="77"/>
      <c r="H578" s="77"/>
      <c r="I578" s="77"/>
      <c r="J578" s="7" t="str">
        <f t="shared" si="43"/>
        <v/>
      </c>
      <c r="K578" s="252"/>
    </row>
    <row r="579" spans="1:11" ht="18.75" hidden="1" customHeight="1">
      <c r="A579" s="94">
        <v>530</v>
      </c>
      <c r="B579" s="48"/>
      <c r="C579" s="49">
        <v>9512</v>
      </c>
      <c r="D579" s="79" t="s">
        <v>484</v>
      </c>
      <c r="E579" s="77"/>
      <c r="F579" s="77"/>
      <c r="G579" s="77"/>
      <c r="H579" s="77"/>
      <c r="I579" s="77"/>
      <c r="J579" s="7" t="str">
        <f t="shared" si="43"/>
        <v/>
      </c>
      <c r="K579" s="252"/>
    </row>
    <row r="580" spans="1:11" ht="18.75" hidden="1" customHeight="1">
      <c r="A580" s="94">
        <v>535</v>
      </c>
      <c r="B580" s="48"/>
      <c r="C580" s="58">
        <v>9513</v>
      </c>
      <c r="D580" s="72" t="s">
        <v>485</v>
      </c>
      <c r="E580" s="280"/>
      <c r="F580" s="280"/>
      <c r="G580" s="280"/>
      <c r="H580" s="280"/>
      <c r="I580" s="280"/>
      <c r="J580" s="7" t="str">
        <f t="shared" si="43"/>
        <v/>
      </c>
      <c r="K580" s="252"/>
    </row>
    <row r="581" spans="1:11" ht="31.5" hidden="1">
      <c r="A581" s="94">
        <v>540</v>
      </c>
      <c r="B581" s="48"/>
      <c r="C581" s="49">
        <v>9514</v>
      </c>
      <c r="D581" s="50" t="s">
        <v>486</v>
      </c>
      <c r="E581" s="77"/>
      <c r="F581" s="77"/>
      <c r="G581" s="77"/>
      <c r="H581" s="77"/>
      <c r="I581" s="77"/>
      <c r="J581" s="7" t="str">
        <f t="shared" si="43"/>
        <v/>
      </c>
      <c r="K581" s="252"/>
    </row>
    <row r="582" spans="1:11" ht="27.75" hidden="1" customHeight="1">
      <c r="A582" s="94">
        <v>545</v>
      </c>
      <c r="B582" s="315"/>
      <c r="C582" s="49">
        <v>9521</v>
      </c>
      <c r="D582" s="96" t="s">
        <v>487</v>
      </c>
      <c r="E582" s="77"/>
      <c r="F582" s="77"/>
      <c r="G582" s="77"/>
      <c r="H582" s="77"/>
      <c r="I582" s="77"/>
      <c r="J582" s="7" t="str">
        <f t="shared" si="43"/>
        <v/>
      </c>
      <c r="K582" s="252"/>
    </row>
    <row r="583" spans="1:11" ht="18.75" hidden="1" customHeight="1">
      <c r="A583" s="94">
        <v>550</v>
      </c>
      <c r="B583" s="48"/>
      <c r="C583" s="49">
        <v>9522</v>
      </c>
      <c r="D583" s="313" t="s">
        <v>488</v>
      </c>
      <c r="E583" s="77"/>
      <c r="F583" s="77"/>
      <c r="G583" s="77"/>
      <c r="H583" s="77"/>
      <c r="I583" s="77"/>
      <c r="J583" s="7" t="str">
        <f t="shared" si="43"/>
        <v/>
      </c>
      <c r="K583" s="252"/>
    </row>
    <row r="584" spans="1:11" ht="18.75" hidden="1" customHeight="1">
      <c r="A584" s="94">
        <v>555</v>
      </c>
      <c r="B584" s="48"/>
      <c r="C584" s="49">
        <v>9528</v>
      </c>
      <c r="D584" s="313" t="s">
        <v>489</v>
      </c>
      <c r="E584" s="77"/>
      <c r="F584" s="77"/>
      <c r="G584" s="77"/>
      <c r="H584" s="77"/>
      <c r="I584" s="77"/>
      <c r="J584" s="7" t="str">
        <f t="shared" si="43"/>
        <v/>
      </c>
      <c r="K584" s="252"/>
    </row>
    <row r="585" spans="1:11" ht="18.75" hidden="1" customHeight="1">
      <c r="A585" s="94">
        <v>560</v>
      </c>
      <c r="B585" s="48"/>
      <c r="C585" s="49">
        <v>9529</v>
      </c>
      <c r="D585" s="313" t="s">
        <v>490</v>
      </c>
      <c r="E585" s="77"/>
      <c r="F585" s="77"/>
      <c r="G585" s="77"/>
      <c r="H585" s="77"/>
      <c r="I585" s="77"/>
      <c r="J585" s="7" t="str">
        <f t="shared" si="43"/>
        <v/>
      </c>
      <c r="K585" s="252"/>
    </row>
    <row r="586" spans="1:11" hidden="1">
      <c r="A586" s="94">
        <v>561</v>
      </c>
      <c r="B586" s="48"/>
      <c r="C586" s="156">
        <v>9549</v>
      </c>
      <c r="D586" s="316" t="s">
        <v>491</v>
      </c>
      <c r="E586" s="77"/>
      <c r="F586" s="312"/>
      <c r="G586" s="312"/>
      <c r="H586" s="77"/>
      <c r="I586" s="312"/>
      <c r="J586" s="7" t="str">
        <f t="shared" si="43"/>
        <v/>
      </c>
      <c r="K586" s="252"/>
    </row>
    <row r="587" spans="1:11" s="62" customFormat="1" ht="18.75" hidden="1" customHeight="1">
      <c r="A587" s="93">
        <v>565</v>
      </c>
      <c r="B587" s="274">
        <v>9600</v>
      </c>
      <c r="C587" s="483" t="s">
        <v>492</v>
      </c>
      <c r="D587" s="483"/>
      <c r="E587" s="275">
        <f>SUM(E588:E591)</f>
        <v>0</v>
      </c>
      <c r="F587" s="275">
        <f>SUM(F588:F591)</f>
        <v>0</v>
      </c>
      <c r="G587" s="275">
        <f>SUM(G588:G591)</f>
        <v>0</v>
      </c>
      <c r="H587" s="275">
        <f>SUM(H588:H591)</f>
        <v>0</v>
      </c>
      <c r="I587" s="275">
        <f>SUM(I588:I591)</f>
        <v>0</v>
      </c>
      <c r="J587" s="7" t="str">
        <f t="shared" si="43"/>
        <v/>
      </c>
      <c r="K587" s="252"/>
    </row>
    <row r="588" spans="1:11" s="1" customFormat="1" ht="31.5" hidden="1" customHeight="1">
      <c r="A588" s="94">
        <v>566</v>
      </c>
      <c r="B588" s="71"/>
      <c r="C588" s="146">
        <v>9601</v>
      </c>
      <c r="D588" s="317" t="s">
        <v>493</v>
      </c>
      <c r="E588" s="77"/>
      <c r="F588" s="77"/>
      <c r="G588" s="77"/>
      <c r="H588" s="77"/>
      <c r="I588" s="77"/>
      <c r="J588" s="7" t="str">
        <f t="shared" si="43"/>
        <v/>
      </c>
      <c r="K588" s="252"/>
    </row>
    <row r="589" spans="1:11" s="1" customFormat="1" ht="36" hidden="1" customHeight="1">
      <c r="A589" s="94">
        <v>567</v>
      </c>
      <c r="B589" s="71"/>
      <c r="C589" s="146">
        <v>9603</v>
      </c>
      <c r="D589" s="317" t="s">
        <v>494</v>
      </c>
      <c r="E589" s="77"/>
      <c r="F589" s="77"/>
      <c r="G589" s="77"/>
      <c r="H589" s="77"/>
      <c r="I589" s="77"/>
      <c r="J589" s="7" t="str">
        <f t="shared" si="43"/>
        <v/>
      </c>
      <c r="K589" s="252"/>
    </row>
    <row r="590" spans="1:11" s="1" customFormat="1" ht="30.75" hidden="1" customHeight="1">
      <c r="A590" s="94">
        <v>568</v>
      </c>
      <c r="B590" s="71"/>
      <c r="C590" s="49">
        <v>9607</v>
      </c>
      <c r="D590" s="317" t="s">
        <v>495</v>
      </c>
      <c r="E590" s="77"/>
      <c r="F590" s="77"/>
      <c r="G590" s="77"/>
      <c r="H590" s="77"/>
      <c r="I590" s="77"/>
      <c r="J590" s="7" t="str">
        <f t="shared" si="43"/>
        <v/>
      </c>
      <c r="K590" s="252"/>
    </row>
    <row r="591" spans="1:11" s="1" customFormat="1" ht="18.75" hidden="1" customHeight="1">
      <c r="A591" s="94">
        <v>569</v>
      </c>
      <c r="B591" s="71"/>
      <c r="C591" s="146">
        <v>9609</v>
      </c>
      <c r="D591" s="317" t="s">
        <v>496</v>
      </c>
      <c r="E591" s="77"/>
      <c r="F591" s="77"/>
      <c r="G591" s="77"/>
      <c r="H591" s="77"/>
      <c r="I591" s="77"/>
      <c r="J591" s="7" t="str">
        <f t="shared" si="43"/>
        <v/>
      </c>
      <c r="K591" s="252"/>
    </row>
    <row r="592" spans="1:11" s="62" customFormat="1" ht="18" hidden="1" customHeight="1">
      <c r="A592" s="93">
        <v>575</v>
      </c>
      <c r="B592" s="274">
        <v>9800</v>
      </c>
      <c r="C592" s="483" t="s">
        <v>497</v>
      </c>
      <c r="D592" s="483"/>
      <c r="E592" s="275">
        <f>SUM(E593:E597)</f>
        <v>0</v>
      </c>
      <c r="F592" s="275">
        <f>SUM(F593:F597)</f>
        <v>0</v>
      </c>
      <c r="G592" s="275">
        <f>SUM(G593:G597)</f>
        <v>0</v>
      </c>
      <c r="H592" s="275">
        <f>SUM(H593:H597)</f>
        <v>0</v>
      </c>
      <c r="I592" s="275">
        <f>SUM(I593:I597)</f>
        <v>0</v>
      </c>
      <c r="J592" s="7" t="str">
        <f t="shared" si="43"/>
        <v/>
      </c>
      <c r="K592" s="252"/>
    </row>
    <row r="593" spans="1:238" ht="18.75" hidden="1" customHeight="1">
      <c r="A593" s="94">
        <v>580</v>
      </c>
      <c r="B593" s="164"/>
      <c r="C593" s="49">
        <v>9810</v>
      </c>
      <c r="D593" s="79" t="s">
        <v>498</v>
      </c>
      <c r="E593" s="77"/>
      <c r="F593" s="77"/>
      <c r="G593" s="77"/>
      <c r="H593" s="77"/>
      <c r="I593" s="77"/>
      <c r="J593" s="7" t="str">
        <f t="shared" si="43"/>
        <v/>
      </c>
      <c r="K593" s="252"/>
    </row>
    <row r="594" spans="1:238" ht="18.75" hidden="1" customHeight="1">
      <c r="A594" s="94">
        <v>585</v>
      </c>
      <c r="B594" s="164"/>
      <c r="C594" s="49">
        <v>9820</v>
      </c>
      <c r="D594" s="50" t="s">
        <v>499</v>
      </c>
      <c r="E594" s="77"/>
      <c r="F594" s="77"/>
      <c r="G594" s="77"/>
      <c r="H594" s="77"/>
      <c r="I594" s="77"/>
      <c r="J594" s="7" t="str">
        <f t="shared" si="43"/>
        <v/>
      </c>
      <c r="K594" s="252"/>
    </row>
    <row r="595" spans="1:238" ht="18.75" hidden="1" customHeight="1">
      <c r="A595" s="94">
        <v>590</v>
      </c>
      <c r="B595" s="164"/>
      <c r="C595" s="49">
        <v>9830</v>
      </c>
      <c r="D595" s="50" t="s">
        <v>500</v>
      </c>
      <c r="E595" s="77"/>
      <c r="F595" s="77"/>
      <c r="G595" s="77"/>
      <c r="H595" s="77"/>
      <c r="I595" s="77"/>
      <c r="J595" s="7" t="str">
        <f t="shared" si="43"/>
        <v/>
      </c>
      <c r="K595" s="252"/>
    </row>
    <row r="596" spans="1:238" ht="18.75" hidden="1" customHeight="1">
      <c r="A596" s="94">
        <v>600</v>
      </c>
      <c r="B596" s="164"/>
      <c r="C596" s="58">
        <v>9850</v>
      </c>
      <c r="D596" s="72" t="s">
        <v>501</v>
      </c>
      <c r="E596" s="280"/>
      <c r="F596" s="77"/>
      <c r="G596" s="77"/>
      <c r="H596" s="280"/>
      <c r="I596" s="77"/>
      <c r="J596" s="7" t="str">
        <f t="shared" si="43"/>
        <v/>
      </c>
      <c r="K596" s="252"/>
    </row>
    <row r="597" spans="1:238" ht="33" hidden="1" customHeight="1">
      <c r="A597" s="94">
        <v>605</v>
      </c>
      <c r="B597" s="318"/>
      <c r="C597" s="49">
        <v>9890</v>
      </c>
      <c r="D597" s="50" t="s">
        <v>502</v>
      </c>
      <c r="E597" s="51">
        <v>0</v>
      </c>
      <c r="F597" s="52">
        <v>0</v>
      </c>
      <c r="G597" s="319">
        <v>0</v>
      </c>
      <c r="H597" s="320">
        <v>0</v>
      </c>
      <c r="I597" s="320">
        <v>0</v>
      </c>
      <c r="J597" s="7" t="str">
        <f t="shared" si="43"/>
        <v/>
      </c>
      <c r="K597" s="252"/>
    </row>
    <row r="598" spans="1:238" ht="20.25" customHeight="1" thickBot="1">
      <c r="A598" s="94">
        <v>610</v>
      </c>
      <c r="B598" s="321" t="s">
        <v>172</v>
      </c>
      <c r="C598" s="322" t="s">
        <v>173</v>
      </c>
      <c r="D598" s="323" t="s">
        <v>503</v>
      </c>
      <c r="E598" s="324">
        <f>SUM(E461,E465,E468,E471,E481,E497,E502,E504,E513,E517,E522,E478,E525,E532,E536,E537,E542,E545,E567,E587,E592)</f>
        <v>1856704</v>
      </c>
      <c r="F598" s="324">
        <f>SUM(F461,F465,F468,F471,F481,F497,F502,F504,F513,F517,F522,F478,F525,F532,F536,F537,F542,F545,F567,F587,F592)</f>
        <v>1234611</v>
      </c>
      <c r="G598" s="324">
        <f>SUM(G461,G465,G468,G471,G481,G497,G502,G504,G513,G517,G522,G478,G525,G532,G536,G537,G542,G545,G567,G587,G592)</f>
        <v>-2640000</v>
      </c>
      <c r="H598" s="324">
        <f>SUM(H461,H465,H468,H471,H481,H497,H502,H504,H513,H517,H522,H478,H525,H532,H536,H537,H542,H545,H567,H587,H592)</f>
        <v>360000</v>
      </c>
      <c r="I598" s="324">
        <f>SUM(I461,I465,I468,I471,I481,I497,I502,I504,I513,I517,I522,I478,I525,I532,I536,I537,I542,I545,I567,I587,I592)</f>
        <v>360000</v>
      </c>
      <c r="J598" s="7">
        <v>1</v>
      </c>
      <c r="K598" s="252"/>
    </row>
    <row r="599" spans="1:238" ht="16.5" thickTop="1">
      <c r="A599" s="94"/>
      <c r="B599" s="5"/>
      <c r="C599" s="5"/>
      <c r="D599" s="325" t="str">
        <f>+IF(+SUM(E599:I599)=0,0,"Контрола: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599" s="326">
        <f>E598+E445</f>
        <v>736714</v>
      </c>
      <c r="F599" s="327">
        <f>F598+F445</f>
        <v>1116477</v>
      </c>
      <c r="G599" s="327">
        <f>G598+G445</f>
        <v>-7036781</v>
      </c>
      <c r="H599" s="328">
        <f>H598+H445</f>
        <v>-4192611</v>
      </c>
      <c r="I599" s="327">
        <f>I598+I445</f>
        <v>-3800201</v>
      </c>
      <c r="J599" s="7">
        <v>1</v>
      </c>
      <c r="K599" s="252"/>
    </row>
    <row r="600" spans="1:238">
      <c r="A600" s="94"/>
      <c r="B600" s="5"/>
      <c r="C600" s="258"/>
      <c r="D600" s="117"/>
      <c r="E600" s="117"/>
      <c r="F600" s="5"/>
      <c r="G600" s="5"/>
      <c r="H600" s="5"/>
      <c r="I600" s="5"/>
      <c r="J600" s="7">
        <v>1</v>
      </c>
      <c r="K600" s="252"/>
    </row>
    <row r="601" spans="1:238" ht="25.5" customHeight="1">
      <c r="A601" s="94"/>
      <c r="B601" s="5"/>
      <c r="D601" s="6"/>
      <c r="E601" s="329" t="s">
        <v>504</v>
      </c>
      <c r="F601" s="484" t="s">
        <v>505</v>
      </c>
      <c r="G601" s="484"/>
      <c r="H601" s="484"/>
      <c r="I601" s="484"/>
      <c r="J601" s="7">
        <v>1</v>
      </c>
      <c r="K601" s="252"/>
    </row>
    <row r="602" spans="1:238" ht="18.75" customHeight="1">
      <c r="A602" s="94"/>
      <c r="B602" s="5"/>
      <c r="C602" s="258"/>
      <c r="D602" s="6"/>
      <c r="E602" s="258"/>
      <c r="F602" s="485" t="s">
        <v>506</v>
      </c>
      <c r="G602" s="485"/>
      <c r="H602" s="485"/>
      <c r="I602" s="485"/>
      <c r="J602" s="7">
        <v>1</v>
      </c>
      <c r="K602" s="252"/>
    </row>
    <row r="603" spans="1:238" ht="6.75" customHeight="1">
      <c r="A603" s="94"/>
      <c r="B603" s="5"/>
      <c r="C603" s="258"/>
      <c r="D603" s="6"/>
      <c r="E603" s="258"/>
      <c r="F603" s="117"/>
      <c r="G603" s="117"/>
      <c r="H603" s="117"/>
      <c r="I603" s="117"/>
      <c r="J603" s="7">
        <v>1</v>
      </c>
      <c r="K603" s="252"/>
    </row>
    <row r="604" spans="1:238" ht="25.5" customHeight="1">
      <c r="A604" s="94"/>
      <c r="B604" s="486" t="s">
        <v>507</v>
      </c>
      <c r="C604" s="486"/>
      <c r="D604" s="330" t="s">
        <v>508</v>
      </c>
      <c r="E604" s="139" t="s">
        <v>509</v>
      </c>
      <c r="F604" s="487" t="s">
        <v>510</v>
      </c>
      <c r="G604" s="487"/>
      <c r="H604" s="487"/>
      <c r="I604" s="487"/>
      <c r="J604" s="7">
        <v>1</v>
      </c>
      <c r="K604" s="252"/>
    </row>
    <row r="605" spans="1:238" ht="21.75" customHeight="1">
      <c r="A605" s="94"/>
      <c r="B605" s="488" t="s">
        <v>511</v>
      </c>
      <c r="C605" s="488"/>
      <c r="D605" s="331" t="s">
        <v>512</v>
      </c>
      <c r="E605" s="332"/>
      <c r="F605" s="485" t="s">
        <v>506</v>
      </c>
      <c r="G605" s="485"/>
      <c r="H605" s="485"/>
      <c r="I605" s="485"/>
      <c r="J605" s="7">
        <v>1</v>
      </c>
      <c r="K605" s="252"/>
    </row>
    <row r="606" spans="1:238" ht="24.75" customHeight="1">
      <c r="A606" s="94"/>
      <c r="B606" s="480">
        <v>45156</v>
      </c>
      <c r="C606" s="480"/>
      <c r="D606" s="333" t="s">
        <v>513</v>
      </c>
      <c r="E606" s="334">
        <v>886717800</v>
      </c>
      <c r="F606" s="335" t="s">
        <v>514</v>
      </c>
      <c r="G606" s="481" t="s">
        <v>515</v>
      </c>
      <c r="H606" s="481"/>
      <c r="I606" s="481"/>
      <c r="J606" s="7">
        <v>1</v>
      </c>
      <c r="K606" s="252"/>
    </row>
    <row r="607" spans="1:238" s="338" customFormat="1" ht="6" customHeight="1">
      <c r="A607" s="336"/>
      <c r="B607" s="5"/>
      <c r="C607" s="5"/>
      <c r="D607" s="5"/>
      <c r="E607" s="5"/>
      <c r="F607" s="5"/>
      <c r="G607" s="5"/>
      <c r="H607" s="5"/>
      <c r="I607" s="5"/>
      <c r="J607" s="7">
        <v>1</v>
      </c>
      <c r="K607" s="252"/>
      <c r="L607" s="337"/>
      <c r="M607" s="337"/>
      <c r="N607" s="337"/>
      <c r="O607" s="337"/>
      <c r="P607" s="337"/>
      <c r="Q607" s="337"/>
      <c r="R607" s="337"/>
      <c r="S607" s="337"/>
      <c r="T607" s="337"/>
      <c r="U607" s="337"/>
      <c r="V607" s="337"/>
      <c r="W607" s="337"/>
      <c r="X607" s="337"/>
      <c r="Y607" s="337"/>
      <c r="Z607" s="337"/>
      <c r="AA607" s="337"/>
      <c r="AB607" s="337"/>
      <c r="AC607" s="337"/>
      <c r="AD607" s="337"/>
      <c r="AE607" s="337"/>
      <c r="AF607" s="337"/>
      <c r="AG607" s="337"/>
      <c r="AH607" s="337"/>
      <c r="AI607" s="337"/>
      <c r="AJ607" s="337"/>
      <c r="AK607" s="337"/>
      <c r="AL607" s="337"/>
      <c r="AM607" s="337"/>
      <c r="AN607" s="337"/>
      <c r="AO607" s="337"/>
      <c r="AP607" s="337"/>
      <c r="AQ607" s="337"/>
      <c r="AR607" s="337"/>
      <c r="AS607" s="337"/>
      <c r="AT607" s="337"/>
      <c r="AU607" s="337"/>
      <c r="AV607" s="337"/>
      <c r="AW607" s="337"/>
      <c r="AX607" s="337"/>
      <c r="AY607" s="337"/>
      <c r="AZ607" s="337"/>
      <c r="BA607" s="337"/>
      <c r="BB607" s="337"/>
      <c r="BC607" s="337"/>
      <c r="BD607" s="337"/>
      <c r="BE607" s="337"/>
      <c r="BF607" s="337"/>
      <c r="BG607" s="337"/>
      <c r="BH607" s="337"/>
      <c r="BI607" s="337"/>
      <c r="BJ607" s="337"/>
      <c r="BK607" s="337"/>
      <c r="BL607" s="337"/>
      <c r="BM607" s="337"/>
      <c r="BN607" s="337"/>
      <c r="BO607" s="337"/>
      <c r="BP607" s="337"/>
      <c r="BQ607" s="337"/>
      <c r="BR607" s="337"/>
      <c r="BS607" s="337"/>
      <c r="BT607" s="337"/>
      <c r="BU607" s="337"/>
      <c r="BV607" s="337"/>
      <c r="BW607" s="337"/>
      <c r="BX607" s="337"/>
      <c r="BY607" s="337"/>
      <c r="BZ607" s="337"/>
      <c r="CA607" s="337"/>
      <c r="CB607" s="337"/>
      <c r="CC607" s="337"/>
      <c r="CD607" s="337"/>
      <c r="CE607" s="337"/>
      <c r="CF607" s="337"/>
      <c r="CG607" s="337"/>
      <c r="CH607" s="337"/>
      <c r="CI607" s="337"/>
      <c r="CJ607" s="337"/>
      <c r="CK607" s="337"/>
      <c r="CL607" s="337"/>
      <c r="CM607" s="337"/>
      <c r="CN607" s="337"/>
      <c r="CO607" s="337"/>
      <c r="CP607" s="337"/>
      <c r="CQ607" s="337"/>
      <c r="CR607" s="337"/>
      <c r="CS607" s="337"/>
      <c r="CT607" s="337"/>
      <c r="CU607" s="337"/>
      <c r="CV607" s="337"/>
      <c r="CW607" s="337"/>
      <c r="CX607" s="337"/>
      <c r="CY607" s="337"/>
      <c r="CZ607" s="337"/>
      <c r="DA607" s="337"/>
      <c r="DB607" s="337"/>
      <c r="DC607" s="337"/>
      <c r="DD607" s="337"/>
      <c r="DE607" s="337"/>
      <c r="DF607" s="337"/>
      <c r="DG607" s="337"/>
      <c r="DH607" s="337"/>
      <c r="DI607" s="337"/>
      <c r="DJ607" s="337"/>
      <c r="DK607" s="337"/>
      <c r="DL607" s="337"/>
      <c r="DM607" s="337"/>
      <c r="DN607" s="337"/>
      <c r="DO607" s="337"/>
      <c r="DP607" s="337"/>
      <c r="DQ607" s="337"/>
      <c r="DR607" s="337"/>
      <c r="DS607" s="337"/>
      <c r="DT607" s="337"/>
      <c r="DU607" s="337"/>
      <c r="DV607" s="337"/>
      <c r="DW607" s="337"/>
      <c r="DX607" s="337"/>
      <c r="DY607" s="337"/>
      <c r="DZ607" s="337"/>
      <c r="EA607" s="337"/>
      <c r="EB607" s="337"/>
      <c r="EC607" s="337"/>
      <c r="ED607" s="337"/>
      <c r="EE607" s="337"/>
      <c r="EF607" s="337"/>
      <c r="EG607" s="337"/>
      <c r="EH607" s="337"/>
      <c r="EI607" s="337"/>
      <c r="EJ607" s="337"/>
      <c r="EK607" s="337"/>
      <c r="EL607" s="337"/>
      <c r="EM607" s="337"/>
      <c r="EN607" s="337"/>
      <c r="EO607" s="337"/>
      <c r="EP607" s="337"/>
      <c r="EQ607" s="337"/>
      <c r="ER607" s="337"/>
      <c r="ES607" s="337"/>
      <c r="ET607" s="337"/>
      <c r="EU607" s="337"/>
      <c r="EV607" s="337"/>
      <c r="EW607" s="337"/>
      <c r="EX607" s="337"/>
      <c r="EY607" s="337"/>
      <c r="EZ607" s="337"/>
      <c r="FA607" s="337"/>
      <c r="FB607" s="337"/>
      <c r="FC607" s="337"/>
      <c r="FD607" s="337"/>
      <c r="FE607" s="337"/>
      <c r="FF607" s="337"/>
      <c r="FG607" s="337"/>
      <c r="FH607" s="337"/>
      <c r="FI607" s="337"/>
      <c r="FJ607" s="337"/>
      <c r="FK607" s="337"/>
      <c r="FL607" s="337"/>
      <c r="FM607" s="337"/>
      <c r="FN607" s="337"/>
      <c r="FO607" s="337"/>
      <c r="FP607" s="337"/>
      <c r="FQ607" s="337"/>
      <c r="FR607" s="337"/>
      <c r="FS607" s="337"/>
      <c r="FT607" s="337"/>
      <c r="FU607" s="337"/>
      <c r="FV607" s="337"/>
      <c r="FW607" s="337"/>
      <c r="FX607" s="337"/>
      <c r="FY607" s="337"/>
      <c r="FZ607" s="337"/>
      <c r="GA607" s="337"/>
      <c r="GB607" s="337"/>
      <c r="GC607" s="337"/>
      <c r="GD607" s="337"/>
      <c r="GE607" s="337"/>
      <c r="GF607" s="337"/>
      <c r="GG607" s="337"/>
      <c r="GH607" s="337"/>
      <c r="GI607" s="337"/>
      <c r="GJ607" s="337"/>
      <c r="GK607" s="337"/>
      <c r="GL607" s="337"/>
      <c r="GM607" s="337"/>
      <c r="GN607" s="337"/>
      <c r="GO607" s="337"/>
      <c r="GP607" s="337"/>
      <c r="GQ607" s="337"/>
      <c r="GR607" s="337"/>
      <c r="GS607" s="337"/>
      <c r="GT607" s="337"/>
      <c r="GU607" s="337"/>
      <c r="GV607" s="337"/>
      <c r="GW607" s="337"/>
      <c r="GX607" s="337"/>
      <c r="GY607" s="337"/>
      <c r="GZ607" s="337"/>
      <c r="HA607" s="337"/>
      <c r="HB607" s="337"/>
      <c r="HC607" s="337"/>
      <c r="HD607" s="337"/>
      <c r="HE607" s="337"/>
      <c r="HF607" s="337"/>
      <c r="HG607" s="337"/>
      <c r="HH607" s="337"/>
      <c r="HI607" s="337"/>
      <c r="HJ607" s="337"/>
      <c r="HK607" s="337"/>
      <c r="HL607" s="337"/>
      <c r="HM607" s="337"/>
      <c r="HN607" s="337"/>
      <c r="HO607" s="337"/>
      <c r="HP607" s="337"/>
      <c r="HQ607" s="337"/>
      <c r="HR607" s="337"/>
      <c r="HS607" s="337"/>
      <c r="HT607" s="337"/>
      <c r="HU607" s="337"/>
      <c r="HV607" s="337"/>
      <c r="HW607" s="337"/>
      <c r="HX607" s="337"/>
      <c r="HY607" s="337"/>
      <c r="HZ607" s="337"/>
      <c r="IA607" s="337"/>
      <c r="IB607" s="337"/>
      <c r="IC607" s="337"/>
      <c r="ID607" s="337"/>
    </row>
    <row r="608" spans="1:238" ht="21" customHeight="1">
      <c r="B608" s="339"/>
      <c r="C608" s="339"/>
      <c r="D608" s="340"/>
      <c r="E608" s="339"/>
      <c r="F608" s="335" t="s">
        <v>516</v>
      </c>
      <c r="G608" s="482"/>
      <c r="H608" s="482"/>
      <c r="I608" s="482"/>
      <c r="J608" s="7">
        <v>1</v>
      </c>
      <c r="K608" s="252"/>
    </row>
    <row r="609" spans="2:11" hidden="1">
      <c r="B609" s="187"/>
      <c r="C609" s="187"/>
      <c r="D609" s="188"/>
      <c r="E609" s="187"/>
      <c r="F609" s="187"/>
      <c r="G609" s="187"/>
      <c r="H609" s="187"/>
      <c r="I609" s="187"/>
      <c r="K609" s="1"/>
    </row>
    <row r="610" spans="2:11" hidden="1">
      <c r="B610" s="12"/>
      <c r="C610" s="12"/>
      <c r="D610" s="118"/>
      <c r="E610" s="12"/>
      <c r="F610" s="12"/>
      <c r="G610" s="12"/>
      <c r="H610" s="12"/>
      <c r="I610" s="12"/>
      <c r="K610" s="1"/>
    </row>
    <row r="611" spans="2:11" hidden="1">
      <c r="K611" s="1"/>
    </row>
    <row r="612" spans="2:11" hidden="1">
      <c r="E612" s="329"/>
      <c r="F612" s="329"/>
      <c r="G612" s="329"/>
      <c r="H612" s="329"/>
      <c r="I612" s="329"/>
      <c r="J612" s="7" t="str">
        <f>(IF(OR($E612&lt;&gt;0,$F612&lt;&gt;0,$G612&lt;&gt;0,$H612&lt;&gt;0,$I612&lt;&gt;0),$J$2,""))</f>
        <v/>
      </c>
    </row>
    <row r="613" spans="2:11">
      <c r="E613" s="329"/>
      <c r="F613" s="329"/>
      <c r="G613" s="329"/>
      <c r="H613" s="329"/>
      <c r="I613" s="329"/>
      <c r="J613" s="7">
        <v>1</v>
      </c>
    </row>
    <row r="614" spans="2:11" ht="15.75" customHeight="1">
      <c r="B614" s="478" t="str">
        <f>$B$7</f>
        <v>ПРОГНОЗА ЗА ПЕРИОДА 2024-2027 г. НА ПОСТЪПЛЕНИЯТА ОТ МЕСТНИ ПРИХОДИ  И НА РАЗХОДИТЕ ЗА МЕСТНИ ДЕЙНОСТИ</v>
      </c>
      <c r="C614" s="478"/>
      <c r="D614" s="478"/>
      <c r="E614" s="265"/>
      <c r="F614" s="117"/>
      <c r="G614" s="117"/>
      <c r="H614" s="117"/>
      <c r="I614" s="117"/>
      <c r="J614" s="7">
        <v>1</v>
      </c>
    </row>
    <row r="615" spans="2:11">
      <c r="B615" s="5"/>
      <c r="C615" s="5"/>
      <c r="D615" s="6"/>
      <c r="E615" s="341" t="s">
        <v>10</v>
      </c>
      <c r="F615" s="341" t="s">
        <v>11</v>
      </c>
      <c r="G615" s="342" t="s">
        <v>517</v>
      </c>
      <c r="H615" s="343"/>
      <c r="I615" s="344"/>
      <c r="J615" s="7">
        <v>1</v>
      </c>
    </row>
    <row r="616" spans="2:11" ht="18.75" customHeight="1">
      <c r="B616" s="479" t="str">
        <f>$B$9</f>
        <v>Община Първомай</v>
      </c>
      <c r="C616" s="479"/>
      <c r="D616" s="479"/>
      <c r="E616" s="18">
        <f>$E$9</f>
        <v>45292</v>
      </c>
      <c r="F616" s="19">
        <f>$F$9</f>
        <v>46752</v>
      </c>
      <c r="G616" s="117"/>
      <c r="H616" s="117"/>
      <c r="I616" s="117"/>
      <c r="J616" s="7">
        <v>1</v>
      </c>
    </row>
    <row r="617" spans="2:11">
      <c r="B617" s="5" t="str">
        <f>$B$10</f>
        <v>(наименование на разпоредителя с бюджет)</v>
      </c>
      <c r="C617" s="5"/>
      <c r="D617" s="6"/>
      <c r="E617" s="117"/>
      <c r="F617" s="117"/>
      <c r="G617" s="117"/>
      <c r="H617" s="117"/>
      <c r="I617" s="117"/>
      <c r="J617" s="7">
        <v>1</v>
      </c>
    </row>
    <row r="618" spans="2:11">
      <c r="B618" s="5"/>
      <c r="C618" s="5"/>
      <c r="D618" s="6"/>
      <c r="E618" s="117"/>
      <c r="F618" s="117"/>
      <c r="G618" s="117"/>
      <c r="H618" s="117"/>
      <c r="I618" s="117"/>
      <c r="J618" s="7">
        <v>1</v>
      </c>
    </row>
    <row r="619" spans="2:11" ht="19.5" customHeight="1">
      <c r="B619" s="474" t="str">
        <f>$B$12</f>
        <v>Първомай</v>
      </c>
      <c r="C619" s="474"/>
      <c r="D619" s="474"/>
      <c r="E619" s="16" t="s">
        <v>176</v>
      </c>
      <c r="F619" s="345" t="str">
        <f>$F$12</f>
        <v>6610</v>
      </c>
      <c r="G619" s="117"/>
      <c r="H619" s="117"/>
      <c r="I619" s="117"/>
      <c r="J619" s="7">
        <v>1</v>
      </c>
    </row>
    <row r="620" spans="2:11">
      <c r="B620" s="23" t="str">
        <f>$B$13</f>
        <v>(наименование на първостепенния разпоредител с бюджет)</v>
      </c>
      <c r="C620" s="5"/>
      <c r="D620" s="6"/>
      <c r="E620" s="265"/>
      <c r="F620" s="117"/>
      <c r="G620" s="117"/>
      <c r="H620" s="117"/>
      <c r="I620" s="117"/>
      <c r="J620" s="7">
        <v>1</v>
      </c>
    </row>
    <row r="621" spans="2:11">
      <c r="B621" s="121"/>
      <c r="C621" s="117"/>
      <c r="D621" s="213"/>
      <c r="E621" s="117"/>
      <c r="F621" s="117"/>
      <c r="G621" s="117"/>
      <c r="H621" s="117"/>
      <c r="I621" s="117"/>
      <c r="J621" s="7">
        <v>1</v>
      </c>
    </row>
    <row r="622" spans="2:11">
      <c r="B622" s="5"/>
      <c r="C622" s="5"/>
      <c r="D622" s="6"/>
      <c r="E622" s="117"/>
      <c r="F622" s="117"/>
      <c r="G622" s="117"/>
      <c r="H622" s="117"/>
      <c r="I622" s="117"/>
      <c r="J622" s="7">
        <v>1</v>
      </c>
    </row>
    <row r="623" spans="2:11" ht="16.5">
      <c r="B623" s="125"/>
      <c r="C623" s="126"/>
      <c r="D623" s="346" t="s">
        <v>518</v>
      </c>
      <c r="E623" s="33" t="str">
        <f>$E$19</f>
        <v>Годишен отчет</v>
      </c>
      <c r="F623" s="34" t="str">
        <f>$F$19</f>
        <v>Проект на бюджет</v>
      </c>
      <c r="G623" s="34" t="str">
        <f>$G$19</f>
        <v>Прогноза</v>
      </c>
      <c r="H623" s="34" t="str">
        <f>$H$19</f>
        <v>Прогноза</v>
      </c>
      <c r="I623" s="34" t="str">
        <f>$I$19</f>
        <v>Прогноза</v>
      </c>
      <c r="J623" s="7">
        <v>1</v>
      </c>
    </row>
    <row r="624" spans="2:11">
      <c r="B624" s="128" t="s">
        <v>23</v>
      </c>
      <c r="C624" s="129" t="s">
        <v>24</v>
      </c>
      <c r="D624" s="347" t="s">
        <v>519</v>
      </c>
      <c r="E624" s="37">
        <f>$E$20</f>
        <v>2023</v>
      </c>
      <c r="F624" s="38">
        <f>$F$20</f>
        <v>2024</v>
      </c>
      <c r="G624" s="38">
        <f>$G$20</f>
        <v>2025</v>
      </c>
      <c r="H624" s="38">
        <f>$H$20</f>
        <v>2026</v>
      </c>
      <c r="I624" s="38">
        <f>$I$20</f>
        <v>2027</v>
      </c>
      <c r="J624" s="7">
        <v>1</v>
      </c>
    </row>
    <row r="625" spans="2:11" ht="18.75">
      <c r="B625" s="132"/>
      <c r="C625" s="133"/>
      <c r="D625" s="348" t="s">
        <v>179</v>
      </c>
      <c r="E625" s="42"/>
      <c r="F625" s="42"/>
      <c r="G625" s="43"/>
      <c r="H625" s="42"/>
      <c r="I625" s="42"/>
      <c r="J625" s="7">
        <v>1</v>
      </c>
    </row>
    <row r="626" spans="2:11">
      <c r="B626" s="349"/>
      <c r="C626" s="350" t="e">
        <f>VLOOKUP(D626,OP_LIST2,2,FALSE())</f>
        <v>#N/A</v>
      </c>
      <c r="D626" s="351"/>
      <c r="E626" s="140"/>
      <c r="F626" s="140"/>
      <c r="G626" s="140"/>
      <c r="H626" s="140"/>
      <c r="I626" s="140"/>
      <c r="J626" s="7">
        <v>1</v>
      </c>
    </row>
    <row r="627" spans="2:11">
      <c r="B627" s="352"/>
      <c r="C627" s="353">
        <f>VLOOKUP(D628,GROUPS2,2,FALSE())</f>
        <v>101</v>
      </c>
      <c r="D627" s="351" t="s">
        <v>520</v>
      </c>
      <c r="E627" s="139"/>
      <c r="F627" s="139"/>
      <c r="G627" s="139"/>
      <c r="H627" s="139"/>
      <c r="I627" s="139"/>
      <c r="J627" s="7">
        <v>1</v>
      </c>
    </row>
    <row r="628" spans="2:11">
      <c r="B628" s="354"/>
      <c r="C628" s="355">
        <f>+C627</f>
        <v>101</v>
      </c>
      <c r="D628" s="356" t="s">
        <v>521</v>
      </c>
      <c r="E628" s="139"/>
      <c r="F628" s="139"/>
      <c r="G628" s="139"/>
      <c r="H628" s="139"/>
      <c r="I628" s="139"/>
      <c r="J628" s="7">
        <v>1</v>
      </c>
    </row>
    <row r="629" spans="2:11">
      <c r="B629" s="357"/>
      <c r="C629" s="358"/>
      <c r="D629" s="359" t="s">
        <v>522</v>
      </c>
      <c r="E629" s="360"/>
      <c r="F629" s="360"/>
      <c r="G629" s="360"/>
      <c r="H629" s="360"/>
      <c r="I629" s="360"/>
      <c r="J629" s="7">
        <v>1</v>
      </c>
    </row>
    <row r="630" spans="2:11" ht="15.75" customHeight="1">
      <c r="B630" s="141">
        <v>100</v>
      </c>
      <c r="C630" s="475" t="s">
        <v>180</v>
      </c>
      <c r="D630" s="475"/>
      <c r="E630" s="142">
        <f>SUM(E631:E632)</f>
        <v>48639</v>
      </c>
      <c r="F630" s="142">
        <f>SUM(F631:F632)</f>
        <v>45150</v>
      </c>
      <c r="G630" s="142">
        <f>SUM(G631:G632)</f>
        <v>63000</v>
      </c>
      <c r="H630" s="142">
        <f>SUM(H631:H632)</f>
        <v>70000</v>
      </c>
      <c r="I630" s="142">
        <f>SUM(I631:I632)</f>
        <v>77000</v>
      </c>
      <c r="J630" s="7">
        <f t="shared" ref="J630:J661" si="44">(IF(OR($E630&lt;&gt;0,$F630&lt;&gt;0,$G630&lt;&gt;0,$H630&lt;&gt;0,$I630&lt;&gt;0),$J$2,""))</f>
        <v>1</v>
      </c>
      <c r="K630" s="206"/>
    </row>
    <row r="631" spans="2:11">
      <c r="B631" s="67"/>
      <c r="C631" s="49">
        <v>101</v>
      </c>
      <c r="D631" s="50" t="s">
        <v>181</v>
      </c>
      <c r="E631" s="54">
        <v>48639</v>
      </c>
      <c r="F631" s="54">
        <v>45150</v>
      </c>
      <c r="G631" s="54">
        <v>63000</v>
      </c>
      <c r="H631" s="55">
        <v>70000</v>
      </c>
      <c r="I631" s="55">
        <v>77000</v>
      </c>
      <c r="J631" s="7">
        <f t="shared" si="44"/>
        <v>1</v>
      </c>
      <c r="K631" s="206"/>
    </row>
    <row r="632" spans="2:11" hidden="1">
      <c r="B632" s="67"/>
      <c r="C632" s="49">
        <v>102</v>
      </c>
      <c r="D632" s="50" t="s">
        <v>182</v>
      </c>
      <c r="E632" s="231"/>
      <c r="F632" s="231"/>
      <c r="G632" s="231"/>
      <c r="H632" s="77"/>
      <c r="I632" s="77"/>
      <c r="J632" s="7" t="str">
        <f t="shared" si="44"/>
        <v/>
      </c>
      <c r="K632" s="206"/>
    </row>
    <row r="633" spans="2:11">
      <c r="B633" s="141">
        <v>200</v>
      </c>
      <c r="C633" s="476" t="s">
        <v>183</v>
      </c>
      <c r="D633" s="476"/>
      <c r="E633" s="142">
        <f>SUM(E634:E638)</f>
        <v>262458</v>
      </c>
      <c r="F633" s="142">
        <f>SUM(F634:F638)</f>
        <v>331210</v>
      </c>
      <c r="G633" s="142">
        <f>SUM(G634:G638)</f>
        <v>351200</v>
      </c>
      <c r="H633" s="142">
        <f>SUM(H634:H638)</f>
        <v>371300</v>
      </c>
      <c r="I633" s="142">
        <f>SUM(I634:I638)</f>
        <v>381400</v>
      </c>
      <c r="J633" s="7">
        <f t="shared" si="44"/>
        <v>1</v>
      </c>
      <c r="K633" s="206"/>
    </row>
    <row r="634" spans="2:11" hidden="1">
      <c r="B634" s="71"/>
      <c r="C634" s="49">
        <v>201</v>
      </c>
      <c r="D634" s="50" t="s">
        <v>184</v>
      </c>
      <c r="E634" s="77"/>
      <c r="F634" s="77"/>
      <c r="G634" s="77"/>
      <c r="H634" s="77"/>
      <c r="I634" s="77"/>
      <c r="J634" s="7" t="str">
        <f t="shared" si="44"/>
        <v/>
      </c>
      <c r="K634" s="206"/>
    </row>
    <row r="635" spans="2:11">
      <c r="B635" s="48"/>
      <c r="C635" s="49">
        <v>202</v>
      </c>
      <c r="D635" s="76" t="s">
        <v>185</v>
      </c>
      <c r="E635" s="54">
        <v>260339</v>
      </c>
      <c r="F635" s="54">
        <v>330460</v>
      </c>
      <c r="G635" s="54">
        <v>350000</v>
      </c>
      <c r="H635" s="55">
        <v>370000</v>
      </c>
      <c r="I635" s="55">
        <v>380000</v>
      </c>
      <c r="J635" s="7">
        <f t="shared" si="44"/>
        <v>1</v>
      </c>
      <c r="K635" s="206"/>
    </row>
    <row r="636" spans="2:11">
      <c r="B636" s="48"/>
      <c r="C636" s="49">
        <v>205</v>
      </c>
      <c r="D636" s="76" t="s">
        <v>186</v>
      </c>
      <c r="E636" s="54">
        <v>813</v>
      </c>
      <c r="F636" s="54">
        <v>750</v>
      </c>
      <c r="G636" s="54">
        <v>1200</v>
      </c>
      <c r="H636" s="55">
        <v>1300</v>
      </c>
      <c r="I636" s="55">
        <v>1400</v>
      </c>
      <c r="J636" s="7">
        <f t="shared" si="44"/>
        <v>1</v>
      </c>
      <c r="K636" s="206"/>
    </row>
    <row r="637" spans="2:11" ht="18" customHeight="1">
      <c r="B637" s="48"/>
      <c r="C637" s="49">
        <v>208</v>
      </c>
      <c r="D637" s="79" t="s">
        <v>187</v>
      </c>
      <c r="E637" s="231">
        <v>1306</v>
      </c>
      <c r="F637" s="231"/>
      <c r="G637" s="231"/>
      <c r="H637" s="77"/>
      <c r="I637" s="77"/>
      <c r="J637" s="7">
        <f t="shared" si="44"/>
        <v>1</v>
      </c>
      <c r="K637" s="206"/>
    </row>
    <row r="638" spans="2:11" ht="16.5" customHeight="1">
      <c r="B638" s="71"/>
      <c r="C638" s="49">
        <v>209</v>
      </c>
      <c r="D638" s="80" t="s">
        <v>188</v>
      </c>
      <c r="E638" s="77"/>
      <c r="F638" s="77"/>
      <c r="G638" s="77"/>
      <c r="H638" s="77"/>
      <c r="I638" s="77"/>
      <c r="J638" s="7" t="str">
        <f t="shared" si="44"/>
        <v/>
      </c>
      <c r="K638" s="206"/>
    </row>
    <row r="639" spans="2:11">
      <c r="B639" s="141">
        <v>500</v>
      </c>
      <c r="C639" s="476" t="s">
        <v>189</v>
      </c>
      <c r="D639" s="476"/>
      <c r="E639" s="142">
        <f>SUM(E640:E646)</f>
        <v>45074</v>
      </c>
      <c r="F639" s="142">
        <f>SUM(F640:F646)</f>
        <v>63720</v>
      </c>
      <c r="G639" s="142">
        <f>SUM(G640:G646)</f>
        <v>67000</v>
      </c>
      <c r="H639" s="142">
        <f>SUM(H640:H646)</f>
        <v>71000</v>
      </c>
      <c r="I639" s="142">
        <f>SUM(I640:I646)</f>
        <v>76000</v>
      </c>
      <c r="J639" s="7">
        <f t="shared" si="44"/>
        <v>1</v>
      </c>
      <c r="K639" s="206"/>
    </row>
    <row r="640" spans="2:11">
      <c r="B640" s="71"/>
      <c r="C640" s="146">
        <v>551</v>
      </c>
      <c r="D640" s="147" t="s">
        <v>190</v>
      </c>
      <c r="E640" s="55">
        <v>29288</v>
      </c>
      <c r="F640" s="55">
        <v>40070</v>
      </c>
      <c r="G640" s="55">
        <v>42000</v>
      </c>
      <c r="H640" s="55">
        <v>43000</v>
      </c>
      <c r="I640" s="55">
        <v>45000</v>
      </c>
      <c r="J640" s="7">
        <f t="shared" si="44"/>
        <v>1</v>
      </c>
      <c r="K640" s="206"/>
    </row>
    <row r="641" spans="1:11" hidden="1">
      <c r="B641" s="71"/>
      <c r="C641" s="146">
        <v>552</v>
      </c>
      <c r="D641" s="147" t="s">
        <v>191</v>
      </c>
      <c r="E641" s="77"/>
      <c r="F641" s="77"/>
      <c r="G641" s="77"/>
      <c r="H641" s="77"/>
      <c r="I641" s="77"/>
      <c r="J641" s="7" t="str">
        <f t="shared" si="44"/>
        <v/>
      </c>
      <c r="K641" s="206"/>
    </row>
    <row r="642" spans="1:11" hidden="1">
      <c r="B642" s="148"/>
      <c r="C642" s="146">
        <v>558</v>
      </c>
      <c r="D642" s="149" t="s">
        <v>49</v>
      </c>
      <c r="E642" s="51">
        <v>0</v>
      </c>
      <c r="F642" s="51">
        <v>0</v>
      </c>
      <c r="G642" s="51">
        <v>0</v>
      </c>
      <c r="H642" s="52">
        <v>0</v>
      </c>
      <c r="I642" s="52">
        <v>0</v>
      </c>
      <c r="J642" s="7" t="str">
        <f t="shared" si="44"/>
        <v/>
      </c>
      <c r="K642" s="206"/>
    </row>
    <row r="643" spans="1:11">
      <c r="B643" s="148"/>
      <c r="C643" s="146">
        <v>560</v>
      </c>
      <c r="D643" s="149" t="s">
        <v>192</v>
      </c>
      <c r="E643" s="55">
        <v>11314</v>
      </c>
      <c r="F643" s="55">
        <v>15980</v>
      </c>
      <c r="G643" s="55">
        <v>17000</v>
      </c>
      <c r="H643" s="55">
        <v>19000</v>
      </c>
      <c r="I643" s="55">
        <v>21000</v>
      </c>
      <c r="J643" s="7">
        <f t="shared" si="44"/>
        <v>1</v>
      </c>
      <c r="K643" s="206"/>
    </row>
    <row r="644" spans="1:11">
      <c r="B644" s="148"/>
      <c r="C644" s="146">
        <v>580</v>
      </c>
      <c r="D644" s="147" t="s">
        <v>193</v>
      </c>
      <c r="E644" s="55">
        <v>4472</v>
      </c>
      <c r="F644" s="55">
        <v>7670</v>
      </c>
      <c r="G644" s="55">
        <v>8000</v>
      </c>
      <c r="H644" s="55">
        <v>9000</v>
      </c>
      <c r="I644" s="55">
        <v>10000</v>
      </c>
      <c r="J644" s="7">
        <f t="shared" si="44"/>
        <v>1</v>
      </c>
      <c r="K644" s="206"/>
    </row>
    <row r="645" spans="1:11" hidden="1">
      <c r="B645" s="71"/>
      <c r="C645" s="146">
        <v>588</v>
      </c>
      <c r="D645" s="147" t="s">
        <v>194</v>
      </c>
      <c r="E645" s="52">
        <v>0</v>
      </c>
      <c r="F645" s="52">
        <v>0</v>
      </c>
      <c r="G645" s="52">
        <v>0</v>
      </c>
      <c r="H645" s="52">
        <v>0</v>
      </c>
      <c r="I645" s="52">
        <v>0</v>
      </c>
      <c r="J645" s="7" t="str">
        <f t="shared" si="44"/>
        <v/>
      </c>
      <c r="K645" s="206"/>
    </row>
    <row r="646" spans="1:11" hidden="1">
      <c r="B646" s="71"/>
      <c r="C646" s="49">
        <v>590</v>
      </c>
      <c r="D646" s="147" t="s">
        <v>195</v>
      </c>
      <c r="E646" s="77"/>
      <c r="F646" s="77"/>
      <c r="G646" s="77"/>
      <c r="H646" s="77"/>
      <c r="I646" s="77"/>
      <c r="J646" s="7" t="str">
        <f t="shared" si="44"/>
        <v/>
      </c>
      <c r="K646" s="206"/>
    </row>
    <row r="647" spans="1:11" ht="15.75" hidden="1" customHeight="1">
      <c r="A647" s="93">
        <v>5</v>
      </c>
      <c r="B647" s="141">
        <v>800</v>
      </c>
      <c r="C647" s="477" t="s">
        <v>196</v>
      </c>
      <c r="D647" s="477"/>
      <c r="E647" s="361"/>
      <c r="F647" s="361"/>
      <c r="G647" s="361"/>
      <c r="H647" s="362"/>
      <c r="I647" s="362"/>
      <c r="J647" s="7" t="str">
        <f t="shared" si="44"/>
        <v/>
      </c>
      <c r="K647" s="206"/>
    </row>
    <row r="648" spans="1:11">
      <c r="A648" s="94">
        <v>10</v>
      </c>
      <c r="B648" s="141">
        <v>1000</v>
      </c>
      <c r="C648" s="476" t="s">
        <v>197</v>
      </c>
      <c r="D648" s="476"/>
      <c r="E648" s="142">
        <f>SUM(E649:E665)</f>
        <v>610614</v>
      </c>
      <c r="F648" s="142">
        <f>SUM(F649:F665)</f>
        <v>342502</v>
      </c>
      <c r="G648" s="142">
        <f>SUM(G649:G665)</f>
        <v>591650</v>
      </c>
      <c r="H648" s="142">
        <f>SUM(H649:H665)</f>
        <v>552150</v>
      </c>
      <c r="I648" s="142">
        <f>SUM(I649:I665)</f>
        <v>552650</v>
      </c>
      <c r="J648" s="7">
        <f t="shared" si="44"/>
        <v>1</v>
      </c>
      <c r="K648" s="206"/>
    </row>
    <row r="649" spans="1:11">
      <c r="A649" s="94">
        <v>15</v>
      </c>
      <c r="B649" s="48"/>
      <c r="C649" s="49">
        <v>1011</v>
      </c>
      <c r="D649" s="76" t="s">
        <v>198</v>
      </c>
      <c r="E649" s="55">
        <v>15294</v>
      </c>
      <c r="F649" s="55">
        <v>8000</v>
      </c>
      <c r="G649" s="55">
        <v>6000</v>
      </c>
      <c r="H649" s="55">
        <v>6500</v>
      </c>
      <c r="I649" s="55">
        <v>6500</v>
      </c>
      <c r="J649" s="7">
        <f t="shared" si="44"/>
        <v>1</v>
      </c>
      <c r="K649" s="206"/>
    </row>
    <row r="650" spans="1:11" hidden="1">
      <c r="A650" s="93">
        <v>35</v>
      </c>
      <c r="B650" s="48"/>
      <c r="C650" s="49">
        <v>1012</v>
      </c>
      <c r="D650" s="76" t="s">
        <v>199</v>
      </c>
      <c r="E650" s="77"/>
      <c r="F650" s="77"/>
      <c r="G650" s="77"/>
      <c r="H650" s="77"/>
      <c r="I650" s="77"/>
      <c r="J650" s="7" t="str">
        <f t="shared" si="44"/>
        <v/>
      </c>
      <c r="K650" s="206"/>
    </row>
    <row r="651" spans="1:11">
      <c r="A651" s="94">
        <v>40</v>
      </c>
      <c r="B651" s="48"/>
      <c r="C651" s="49">
        <v>1013</v>
      </c>
      <c r="D651" s="76" t="s">
        <v>200</v>
      </c>
      <c r="E651" s="55">
        <v>350</v>
      </c>
      <c r="F651" s="55">
        <v>350</v>
      </c>
      <c r="G651" s="55">
        <v>350</v>
      </c>
      <c r="H651" s="55">
        <v>350</v>
      </c>
      <c r="I651" s="55">
        <v>350</v>
      </c>
      <c r="J651" s="7">
        <f t="shared" si="44"/>
        <v>1</v>
      </c>
      <c r="K651" s="206"/>
    </row>
    <row r="652" spans="1:11">
      <c r="A652" s="94">
        <v>45</v>
      </c>
      <c r="B652" s="48"/>
      <c r="C652" s="49">
        <v>1014</v>
      </c>
      <c r="D652" s="76" t="s">
        <v>201</v>
      </c>
      <c r="E652" s="55">
        <v>987</v>
      </c>
      <c r="F652" s="55">
        <v>1000</v>
      </c>
      <c r="G652" s="55">
        <v>500</v>
      </c>
      <c r="H652" s="55">
        <v>500</v>
      </c>
      <c r="I652" s="55">
        <v>500</v>
      </c>
      <c r="J652" s="7">
        <f t="shared" si="44"/>
        <v>1</v>
      </c>
      <c r="K652" s="206"/>
    </row>
    <row r="653" spans="1:11">
      <c r="A653" s="94">
        <v>50</v>
      </c>
      <c r="B653" s="48"/>
      <c r="C653" s="49">
        <v>1015</v>
      </c>
      <c r="D653" s="76" t="s">
        <v>202</v>
      </c>
      <c r="E653" s="55">
        <v>86550</v>
      </c>
      <c r="F653" s="55">
        <v>30000</v>
      </c>
      <c r="G653" s="55">
        <v>80000</v>
      </c>
      <c r="H653" s="55">
        <v>85000</v>
      </c>
      <c r="I653" s="55">
        <v>90000</v>
      </c>
      <c r="J653" s="7">
        <f t="shared" si="44"/>
        <v>1</v>
      </c>
      <c r="K653" s="206"/>
    </row>
    <row r="654" spans="1:11">
      <c r="A654" s="94">
        <v>55</v>
      </c>
      <c r="B654" s="48"/>
      <c r="C654" s="58">
        <v>1016</v>
      </c>
      <c r="D654" s="78" t="s">
        <v>203</v>
      </c>
      <c r="E654" s="363">
        <v>224037</v>
      </c>
      <c r="F654" s="363">
        <v>137000</v>
      </c>
      <c r="G654" s="363">
        <v>230000</v>
      </c>
      <c r="H654" s="364">
        <v>230000</v>
      </c>
      <c r="I654" s="364">
        <v>230000</v>
      </c>
      <c r="J654" s="7">
        <f t="shared" si="44"/>
        <v>1</v>
      </c>
      <c r="K654" s="206"/>
    </row>
    <row r="655" spans="1:11">
      <c r="A655" s="94">
        <v>60</v>
      </c>
      <c r="B655" s="67"/>
      <c r="C655" s="49">
        <v>1020</v>
      </c>
      <c r="D655" s="50" t="s">
        <v>204</v>
      </c>
      <c r="E655" s="54">
        <v>209190</v>
      </c>
      <c r="F655" s="54">
        <v>55500</v>
      </c>
      <c r="G655" s="54">
        <v>190000</v>
      </c>
      <c r="H655" s="55">
        <v>190000</v>
      </c>
      <c r="I655" s="55">
        <v>190000</v>
      </c>
      <c r="J655" s="7">
        <f t="shared" si="44"/>
        <v>1</v>
      </c>
      <c r="K655" s="206"/>
    </row>
    <row r="656" spans="1:11">
      <c r="A656" s="93">
        <v>65</v>
      </c>
      <c r="B656" s="48"/>
      <c r="C656" s="49">
        <v>1030</v>
      </c>
      <c r="D656" s="76" t="s">
        <v>205</v>
      </c>
      <c r="E656" s="54">
        <v>39218</v>
      </c>
      <c r="F656" s="54">
        <v>97520</v>
      </c>
      <c r="G656" s="54">
        <v>60000</v>
      </c>
      <c r="H656" s="55">
        <v>15000</v>
      </c>
      <c r="I656" s="55">
        <v>10000</v>
      </c>
      <c r="J656" s="7">
        <f t="shared" si="44"/>
        <v>1</v>
      </c>
      <c r="K656" s="206"/>
    </row>
    <row r="657" spans="1:11">
      <c r="A657" s="94">
        <v>70</v>
      </c>
      <c r="B657" s="48"/>
      <c r="C657" s="49">
        <v>1051</v>
      </c>
      <c r="D657" s="76" t="s">
        <v>206</v>
      </c>
      <c r="E657" s="55">
        <v>8122</v>
      </c>
      <c r="F657" s="55">
        <v>7000</v>
      </c>
      <c r="G657" s="55">
        <v>5000</v>
      </c>
      <c r="H657" s="55">
        <v>5000</v>
      </c>
      <c r="I657" s="55">
        <v>5000</v>
      </c>
      <c r="J657" s="7">
        <f t="shared" si="44"/>
        <v>1</v>
      </c>
      <c r="K657" s="206"/>
    </row>
    <row r="658" spans="1:11">
      <c r="A658" s="94">
        <v>75</v>
      </c>
      <c r="B658" s="48"/>
      <c r="C658" s="49">
        <v>1052</v>
      </c>
      <c r="D658" s="76" t="s">
        <v>207</v>
      </c>
      <c r="E658" s="55">
        <v>926</v>
      </c>
      <c r="F658" s="55"/>
      <c r="G658" s="55">
        <v>300</v>
      </c>
      <c r="H658" s="55">
        <v>300</v>
      </c>
      <c r="I658" s="55">
        <v>300</v>
      </c>
      <c r="J658" s="7">
        <f t="shared" si="44"/>
        <v>1</v>
      </c>
      <c r="K658" s="206"/>
    </row>
    <row r="659" spans="1:11" hidden="1">
      <c r="A659" s="94">
        <v>80</v>
      </c>
      <c r="B659" s="48"/>
      <c r="C659" s="49">
        <v>1053</v>
      </c>
      <c r="D659" s="76" t="s">
        <v>208</v>
      </c>
      <c r="E659" s="77"/>
      <c r="F659" s="77"/>
      <c r="G659" s="77"/>
      <c r="H659" s="77"/>
      <c r="I659" s="77"/>
      <c r="J659" s="7" t="str">
        <f t="shared" si="44"/>
        <v/>
      </c>
      <c r="K659" s="206"/>
    </row>
    <row r="660" spans="1:11">
      <c r="A660" s="94">
        <v>80</v>
      </c>
      <c r="B660" s="48"/>
      <c r="C660" s="49">
        <v>1062</v>
      </c>
      <c r="D660" s="50" t="s">
        <v>209</v>
      </c>
      <c r="E660" s="55">
        <v>5416</v>
      </c>
      <c r="F660" s="55"/>
      <c r="G660" s="55">
        <v>6000</v>
      </c>
      <c r="H660" s="55">
        <v>6000</v>
      </c>
      <c r="I660" s="55">
        <v>6500</v>
      </c>
      <c r="J660" s="7">
        <f t="shared" si="44"/>
        <v>1</v>
      </c>
      <c r="K660" s="206"/>
    </row>
    <row r="661" spans="1:11" hidden="1">
      <c r="A661" s="94">
        <v>85</v>
      </c>
      <c r="B661" s="48"/>
      <c r="C661" s="49">
        <v>1063</v>
      </c>
      <c r="D661" s="79" t="s">
        <v>210</v>
      </c>
      <c r="E661" s="77"/>
      <c r="F661" s="77"/>
      <c r="G661" s="77"/>
      <c r="H661" s="77"/>
      <c r="I661" s="77"/>
      <c r="J661" s="7" t="str">
        <f t="shared" si="44"/>
        <v/>
      </c>
      <c r="K661" s="206"/>
    </row>
    <row r="662" spans="1:11">
      <c r="A662" s="94">
        <v>90</v>
      </c>
      <c r="B662" s="48"/>
      <c r="C662" s="49">
        <v>1069</v>
      </c>
      <c r="D662" s="79" t="s">
        <v>211</v>
      </c>
      <c r="E662" s="54">
        <v>2138</v>
      </c>
      <c r="F662" s="54">
        <v>728</v>
      </c>
      <c r="G662" s="54">
        <v>500</v>
      </c>
      <c r="H662" s="55">
        <v>500</v>
      </c>
      <c r="I662" s="55">
        <v>500</v>
      </c>
      <c r="J662" s="7">
        <f t="shared" ref="J662:J693" si="45">(IF(OR($E662&lt;&gt;0,$F662&lt;&gt;0,$G662&lt;&gt;0,$H662&lt;&gt;0,$I662&lt;&gt;0),$J$2,""))</f>
        <v>1</v>
      </c>
      <c r="K662" s="206"/>
    </row>
    <row r="663" spans="1:11" hidden="1">
      <c r="A663" s="94">
        <v>90</v>
      </c>
      <c r="B663" s="67"/>
      <c r="C663" s="49">
        <v>1091</v>
      </c>
      <c r="D663" s="76" t="s">
        <v>212</v>
      </c>
      <c r="E663" s="77"/>
      <c r="F663" s="77"/>
      <c r="G663" s="77"/>
      <c r="H663" s="77"/>
      <c r="I663" s="77"/>
      <c r="J663" s="7" t="str">
        <f t="shared" si="45"/>
        <v/>
      </c>
      <c r="K663" s="206"/>
    </row>
    <row r="664" spans="1:11">
      <c r="A664" s="93">
        <v>115</v>
      </c>
      <c r="B664" s="48"/>
      <c r="C664" s="49">
        <v>1092</v>
      </c>
      <c r="D664" s="76" t="s">
        <v>213</v>
      </c>
      <c r="E664" s="55">
        <v>18386</v>
      </c>
      <c r="F664" s="55">
        <v>5404</v>
      </c>
      <c r="G664" s="55">
        <v>13000</v>
      </c>
      <c r="H664" s="55">
        <v>13000</v>
      </c>
      <c r="I664" s="55">
        <v>13000</v>
      </c>
      <c r="J664" s="7">
        <f t="shared" si="45"/>
        <v>1</v>
      </c>
      <c r="K664" s="206"/>
    </row>
    <row r="665" spans="1:11" hidden="1">
      <c r="A665" s="93">
        <v>125</v>
      </c>
      <c r="B665" s="48"/>
      <c r="C665" s="49">
        <v>1098</v>
      </c>
      <c r="D665" s="76" t="s">
        <v>214</v>
      </c>
      <c r="E665" s="77"/>
      <c r="F665" s="77"/>
      <c r="G665" s="77"/>
      <c r="H665" s="77"/>
      <c r="I665" s="77"/>
      <c r="J665" s="7" t="str">
        <f t="shared" si="45"/>
        <v/>
      </c>
      <c r="K665" s="206"/>
    </row>
    <row r="666" spans="1:11">
      <c r="A666" s="94">
        <v>130</v>
      </c>
      <c r="B666" s="141">
        <v>1900</v>
      </c>
      <c r="C666" s="471" t="s">
        <v>215</v>
      </c>
      <c r="D666" s="471"/>
      <c r="E666" s="142">
        <f>SUM(E667:E669)</f>
        <v>3314</v>
      </c>
      <c r="F666" s="142">
        <f>SUM(F667:F669)</f>
        <v>0</v>
      </c>
      <c r="G666" s="142">
        <f>SUM(G667:G669)</f>
        <v>4500</v>
      </c>
      <c r="H666" s="142">
        <f>SUM(H667:H669)</f>
        <v>4500</v>
      </c>
      <c r="I666" s="142">
        <f>SUM(I667:I669)</f>
        <v>4500</v>
      </c>
      <c r="J666" s="7">
        <f t="shared" si="45"/>
        <v>1</v>
      </c>
      <c r="K666" s="206"/>
    </row>
    <row r="667" spans="1:11">
      <c r="A667" s="94">
        <v>135</v>
      </c>
      <c r="B667" s="48"/>
      <c r="C667" s="49">
        <v>1901</v>
      </c>
      <c r="D667" s="104" t="s">
        <v>216</v>
      </c>
      <c r="E667" s="55">
        <v>2773</v>
      </c>
      <c r="F667" s="55"/>
      <c r="G667" s="55">
        <v>4000</v>
      </c>
      <c r="H667" s="55">
        <v>4000</v>
      </c>
      <c r="I667" s="55">
        <v>4000</v>
      </c>
      <c r="J667" s="7">
        <f t="shared" si="45"/>
        <v>1</v>
      </c>
      <c r="K667" s="206"/>
    </row>
    <row r="668" spans="1:11">
      <c r="A668" s="94">
        <v>140</v>
      </c>
      <c r="B668" s="153"/>
      <c r="C668" s="49">
        <v>1981</v>
      </c>
      <c r="D668" s="104" t="s">
        <v>217</v>
      </c>
      <c r="E668" s="55">
        <v>541</v>
      </c>
      <c r="F668" s="55"/>
      <c r="G668" s="55">
        <v>500</v>
      </c>
      <c r="H668" s="55">
        <v>500</v>
      </c>
      <c r="I668" s="55">
        <v>500</v>
      </c>
      <c r="J668" s="7">
        <f t="shared" si="45"/>
        <v>1</v>
      </c>
      <c r="K668" s="206"/>
    </row>
    <row r="669" spans="1:11" hidden="1">
      <c r="A669" s="94">
        <v>145</v>
      </c>
      <c r="B669" s="48"/>
      <c r="C669" s="49">
        <v>1991</v>
      </c>
      <c r="D669" s="104" t="s">
        <v>218</v>
      </c>
      <c r="E669" s="77"/>
      <c r="F669" s="77"/>
      <c r="G669" s="77"/>
      <c r="H669" s="77"/>
      <c r="I669" s="77"/>
      <c r="J669" s="7" t="str">
        <f t="shared" si="45"/>
        <v/>
      </c>
      <c r="K669" s="206"/>
    </row>
    <row r="670" spans="1:11" hidden="1">
      <c r="A670" s="94">
        <v>150</v>
      </c>
      <c r="B670" s="141">
        <v>2100</v>
      </c>
      <c r="C670" s="471" t="s">
        <v>219</v>
      </c>
      <c r="D670" s="471"/>
      <c r="E670" s="150">
        <f>SUM(E671:E675)</f>
        <v>0</v>
      </c>
      <c r="F670" s="150">
        <f>SUM(F671:F675)</f>
        <v>0</v>
      </c>
      <c r="G670" s="150">
        <f>SUM(G671:G675)</f>
        <v>0</v>
      </c>
      <c r="H670" s="150">
        <f>SUM(H671:H675)</f>
        <v>0</v>
      </c>
      <c r="I670" s="150">
        <f>SUM(I671:I675)</f>
        <v>0</v>
      </c>
      <c r="J670" s="7" t="str">
        <f t="shared" si="45"/>
        <v/>
      </c>
      <c r="K670" s="206"/>
    </row>
    <row r="671" spans="1:11" hidden="1">
      <c r="A671" s="94">
        <v>155</v>
      </c>
      <c r="B671" s="48"/>
      <c r="C671" s="49">
        <v>2110</v>
      </c>
      <c r="D671" s="79" t="s">
        <v>220</v>
      </c>
      <c r="E671" s="77"/>
      <c r="F671" s="77"/>
      <c r="G671" s="77"/>
      <c r="H671" s="77"/>
      <c r="I671" s="77"/>
      <c r="J671" s="7" t="str">
        <f t="shared" si="45"/>
        <v/>
      </c>
      <c r="K671" s="206"/>
    </row>
    <row r="672" spans="1:11" hidden="1">
      <c r="A672" s="94">
        <v>160</v>
      </c>
      <c r="B672" s="153"/>
      <c r="C672" s="49">
        <v>2120</v>
      </c>
      <c r="D672" s="79" t="s">
        <v>221</v>
      </c>
      <c r="E672" s="77"/>
      <c r="F672" s="77"/>
      <c r="G672" s="77"/>
      <c r="H672" s="77"/>
      <c r="I672" s="77"/>
      <c r="J672" s="7" t="str">
        <f t="shared" si="45"/>
        <v/>
      </c>
      <c r="K672" s="206"/>
    </row>
    <row r="673" spans="1:11" hidden="1">
      <c r="A673" s="94">
        <v>165</v>
      </c>
      <c r="B673" s="153"/>
      <c r="C673" s="49">
        <v>2125</v>
      </c>
      <c r="D673" s="79" t="s">
        <v>222</v>
      </c>
      <c r="E673" s="52">
        <v>0</v>
      </c>
      <c r="F673" s="52">
        <v>0</v>
      </c>
      <c r="G673" s="52">
        <v>0</v>
      </c>
      <c r="H673" s="52">
        <v>0</v>
      </c>
      <c r="I673" s="52">
        <v>0</v>
      </c>
      <c r="J673" s="7" t="str">
        <f t="shared" si="45"/>
        <v/>
      </c>
      <c r="K673" s="206"/>
    </row>
    <row r="674" spans="1:11" hidden="1">
      <c r="A674" s="94">
        <v>175</v>
      </c>
      <c r="B674" s="71"/>
      <c r="C674" s="49">
        <v>2140</v>
      </c>
      <c r="D674" s="79" t="s">
        <v>223</v>
      </c>
      <c r="E674" s="52">
        <v>0</v>
      </c>
      <c r="F674" s="52">
        <v>0</v>
      </c>
      <c r="G674" s="52">
        <v>0</v>
      </c>
      <c r="H674" s="52">
        <v>0</v>
      </c>
      <c r="I674" s="52">
        <v>0</v>
      </c>
      <c r="J674" s="7" t="str">
        <f t="shared" si="45"/>
        <v/>
      </c>
      <c r="K674" s="206"/>
    </row>
    <row r="675" spans="1:11" hidden="1">
      <c r="A675" s="94">
        <v>180</v>
      </c>
      <c r="B675" s="48"/>
      <c r="C675" s="49">
        <v>2190</v>
      </c>
      <c r="D675" s="79" t="s">
        <v>224</v>
      </c>
      <c r="E675" s="77"/>
      <c r="F675" s="77"/>
      <c r="G675" s="77"/>
      <c r="H675" s="77"/>
      <c r="I675" s="77"/>
      <c r="J675" s="7" t="str">
        <f t="shared" si="45"/>
        <v/>
      </c>
      <c r="K675" s="206"/>
    </row>
    <row r="676" spans="1:11" hidden="1">
      <c r="A676" s="94">
        <v>185</v>
      </c>
      <c r="B676" s="141">
        <v>2200</v>
      </c>
      <c r="C676" s="471" t="s">
        <v>225</v>
      </c>
      <c r="D676" s="471"/>
      <c r="E676" s="150">
        <f>SUM(E677:E678)</f>
        <v>0</v>
      </c>
      <c r="F676" s="150">
        <f>SUM(F677:F678)</f>
        <v>0</v>
      </c>
      <c r="G676" s="150">
        <f>SUM(G677:G678)</f>
        <v>0</v>
      </c>
      <c r="H676" s="150">
        <f>SUM(H677:H678)</f>
        <v>0</v>
      </c>
      <c r="I676" s="150">
        <f>SUM(I677:I678)</f>
        <v>0</v>
      </c>
      <c r="J676" s="7" t="str">
        <f t="shared" si="45"/>
        <v/>
      </c>
      <c r="K676" s="206"/>
    </row>
    <row r="677" spans="1:11" hidden="1">
      <c r="A677" s="94">
        <v>190</v>
      </c>
      <c r="B677" s="48"/>
      <c r="C677" s="49">
        <v>2221</v>
      </c>
      <c r="D677" s="50" t="s">
        <v>226</v>
      </c>
      <c r="E677" s="77"/>
      <c r="F677" s="77"/>
      <c r="G677" s="77"/>
      <c r="H677" s="77"/>
      <c r="I677" s="77"/>
      <c r="J677" s="7" t="str">
        <f t="shared" si="45"/>
        <v/>
      </c>
      <c r="K677" s="206"/>
    </row>
    <row r="678" spans="1:11" hidden="1">
      <c r="A678" s="94">
        <v>200</v>
      </c>
      <c r="B678" s="48"/>
      <c r="C678" s="49">
        <v>2224</v>
      </c>
      <c r="D678" s="50" t="s">
        <v>227</v>
      </c>
      <c r="E678" s="77"/>
      <c r="F678" s="77"/>
      <c r="G678" s="77"/>
      <c r="H678" s="77"/>
      <c r="I678" s="77"/>
      <c r="J678" s="7" t="str">
        <f t="shared" si="45"/>
        <v/>
      </c>
      <c r="K678" s="206"/>
    </row>
    <row r="679" spans="1:11" hidden="1">
      <c r="A679" s="94">
        <v>200</v>
      </c>
      <c r="B679" s="141">
        <v>2500</v>
      </c>
      <c r="C679" s="471" t="s">
        <v>228</v>
      </c>
      <c r="D679" s="471"/>
      <c r="E679" s="362"/>
      <c r="F679" s="362"/>
      <c r="G679" s="362"/>
      <c r="H679" s="362"/>
      <c r="I679" s="362"/>
      <c r="J679" s="7" t="str">
        <f t="shared" si="45"/>
        <v/>
      </c>
      <c r="K679" s="206"/>
    </row>
    <row r="680" spans="1:11" ht="15.75" hidden="1" customHeight="1">
      <c r="A680" s="94">
        <v>205</v>
      </c>
      <c r="B680" s="141">
        <v>2600</v>
      </c>
      <c r="C680" s="473" t="s">
        <v>229</v>
      </c>
      <c r="D680" s="473"/>
      <c r="E680" s="362"/>
      <c r="F680" s="362"/>
      <c r="G680" s="362"/>
      <c r="H680" s="362"/>
      <c r="I680" s="362"/>
      <c r="J680" s="7" t="str">
        <f t="shared" si="45"/>
        <v/>
      </c>
      <c r="K680" s="206"/>
    </row>
    <row r="681" spans="1:11" ht="15.75" hidden="1" customHeight="1">
      <c r="A681" s="94">
        <v>210</v>
      </c>
      <c r="B681" s="141">
        <v>2700</v>
      </c>
      <c r="C681" s="473" t="s">
        <v>230</v>
      </c>
      <c r="D681" s="473"/>
      <c r="E681" s="362"/>
      <c r="F681" s="362"/>
      <c r="G681" s="362"/>
      <c r="H681" s="362"/>
      <c r="I681" s="362"/>
      <c r="J681" s="7" t="str">
        <f t="shared" si="45"/>
        <v/>
      </c>
      <c r="K681" s="206"/>
    </row>
    <row r="682" spans="1:11" ht="36" hidden="1" customHeight="1">
      <c r="A682" s="94">
        <v>215</v>
      </c>
      <c r="B682" s="141">
        <v>2800</v>
      </c>
      <c r="C682" s="473" t="s">
        <v>523</v>
      </c>
      <c r="D682" s="473"/>
      <c r="E682" s="362"/>
      <c r="F682" s="362"/>
      <c r="G682" s="362"/>
      <c r="H682" s="362"/>
      <c r="I682" s="362"/>
      <c r="J682" s="7" t="str">
        <f t="shared" si="45"/>
        <v/>
      </c>
      <c r="K682" s="206"/>
    </row>
    <row r="683" spans="1:11">
      <c r="A683" s="93">
        <v>220</v>
      </c>
      <c r="B683" s="141">
        <v>2900</v>
      </c>
      <c r="C683" s="471" t="s">
        <v>232</v>
      </c>
      <c r="D683" s="471"/>
      <c r="E683" s="142">
        <f>SUM(E684:E691)</f>
        <v>126</v>
      </c>
      <c r="F683" s="142">
        <f>SUM(F684:F691)</f>
        <v>0</v>
      </c>
      <c r="G683" s="142">
        <f>SUM(G684:G691)</f>
        <v>0</v>
      </c>
      <c r="H683" s="142">
        <f>SUM(H684:H691)</f>
        <v>0</v>
      </c>
      <c r="I683" s="142">
        <f>SUM(I684:I691)</f>
        <v>0</v>
      </c>
      <c r="J683" s="7">
        <f t="shared" si="45"/>
        <v>1</v>
      </c>
      <c r="K683" s="206"/>
    </row>
    <row r="684" spans="1:11" hidden="1">
      <c r="A684" s="94">
        <v>225</v>
      </c>
      <c r="B684" s="153"/>
      <c r="C684" s="49">
        <v>2910</v>
      </c>
      <c r="D684" s="155" t="s">
        <v>233</v>
      </c>
      <c r="E684" s="77"/>
      <c r="F684" s="77"/>
      <c r="G684" s="77"/>
      <c r="H684" s="77"/>
      <c r="I684" s="77"/>
      <c r="J684" s="7" t="str">
        <f t="shared" si="45"/>
        <v/>
      </c>
      <c r="K684" s="206"/>
    </row>
    <row r="685" spans="1:11" hidden="1">
      <c r="A685" s="94">
        <v>230</v>
      </c>
      <c r="B685" s="153"/>
      <c r="C685" s="49">
        <v>2920</v>
      </c>
      <c r="D685" s="155" t="s">
        <v>234</v>
      </c>
      <c r="E685" s="77"/>
      <c r="F685" s="77"/>
      <c r="G685" s="77"/>
      <c r="H685" s="77"/>
      <c r="I685" s="77"/>
      <c r="J685" s="7" t="str">
        <f t="shared" si="45"/>
        <v/>
      </c>
      <c r="K685" s="206"/>
    </row>
    <row r="686" spans="1:11" hidden="1">
      <c r="A686" s="94">
        <v>245</v>
      </c>
      <c r="B686" s="153"/>
      <c r="C686" s="49">
        <v>2969</v>
      </c>
      <c r="D686" s="155" t="s">
        <v>235</v>
      </c>
      <c r="E686" s="77"/>
      <c r="F686" s="77"/>
      <c r="G686" s="77"/>
      <c r="H686" s="77"/>
      <c r="I686" s="77"/>
      <c r="J686" s="7" t="str">
        <f t="shared" si="45"/>
        <v/>
      </c>
      <c r="K686" s="206"/>
    </row>
    <row r="687" spans="1:11" hidden="1">
      <c r="A687" s="93">
        <v>220</v>
      </c>
      <c r="B687" s="153"/>
      <c r="C687" s="156">
        <v>2970</v>
      </c>
      <c r="D687" s="157" t="s">
        <v>236</v>
      </c>
      <c r="E687" s="311"/>
      <c r="F687" s="311"/>
      <c r="G687" s="311"/>
      <c r="H687" s="312"/>
      <c r="I687" s="312"/>
      <c r="J687" s="7" t="str">
        <f t="shared" si="45"/>
        <v/>
      </c>
      <c r="K687" s="206"/>
    </row>
    <row r="688" spans="1:11" hidden="1">
      <c r="A688" s="94">
        <v>225</v>
      </c>
      <c r="B688" s="153"/>
      <c r="C688" s="49">
        <v>2989</v>
      </c>
      <c r="D688" s="155" t="s">
        <v>237</v>
      </c>
      <c r="E688" s="77"/>
      <c r="F688" s="77"/>
      <c r="G688" s="77"/>
      <c r="H688" s="77"/>
      <c r="I688" s="77"/>
      <c r="J688" s="7" t="str">
        <f t="shared" si="45"/>
        <v/>
      </c>
      <c r="K688" s="206"/>
    </row>
    <row r="689" spans="1:11" hidden="1">
      <c r="A689" s="94">
        <v>230</v>
      </c>
      <c r="B689" s="48"/>
      <c r="C689" s="49">
        <v>2990</v>
      </c>
      <c r="D689" s="155" t="s">
        <v>238</v>
      </c>
      <c r="E689" s="77"/>
      <c r="F689" s="77"/>
      <c r="G689" s="77"/>
      <c r="H689" s="77"/>
      <c r="I689" s="77"/>
      <c r="J689" s="7" t="str">
        <f t="shared" si="45"/>
        <v/>
      </c>
      <c r="K689" s="206"/>
    </row>
    <row r="690" spans="1:11">
      <c r="A690" s="94">
        <v>235</v>
      </c>
      <c r="B690" s="48"/>
      <c r="C690" s="49">
        <v>2991</v>
      </c>
      <c r="D690" s="155" t="s">
        <v>239</v>
      </c>
      <c r="E690" s="55">
        <v>126</v>
      </c>
      <c r="F690" s="55"/>
      <c r="G690" s="55"/>
      <c r="H690" s="55"/>
      <c r="I690" s="55"/>
      <c r="J690" s="7">
        <f t="shared" si="45"/>
        <v>1</v>
      </c>
      <c r="K690" s="206"/>
    </row>
    <row r="691" spans="1:11" hidden="1">
      <c r="A691" s="94">
        <v>240</v>
      </c>
      <c r="B691" s="48"/>
      <c r="C691" s="49">
        <v>2992</v>
      </c>
      <c r="D691" s="365" t="s">
        <v>240</v>
      </c>
      <c r="E691" s="77"/>
      <c r="F691" s="77"/>
      <c r="G691" s="77"/>
      <c r="H691" s="77"/>
      <c r="I691" s="77"/>
      <c r="J691" s="7" t="str">
        <f t="shared" si="45"/>
        <v/>
      </c>
      <c r="K691" s="206"/>
    </row>
    <row r="692" spans="1:11" hidden="1">
      <c r="A692" s="94">
        <v>245</v>
      </c>
      <c r="B692" s="141">
        <v>3300</v>
      </c>
      <c r="C692" s="160" t="s">
        <v>241</v>
      </c>
      <c r="D692" s="161"/>
      <c r="E692" s="150">
        <f>SUM(E693:E697)</f>
        <v>0</v>
      </c>
      <c r="F692" s="150">
        <f>SUM(F693:F697)</f>
        <v>0</v>
      </c>
      <c r="G692" s="150">
        <f>SUM(G693:G697)</f>
        <v>0</v>
      </c>
      <c r="H692" s="150">
        <f>SUM(H693:H697)</f>
        <v>0</v>
      </c>
      <c r="I692" s="150">
        <f>SUM(I693:I697)</f>
        <v>0</v>
      </c>
      <c r="J692" s="7" t="str">
        <f t="shared" si="45"/>
        <v/>
      </c>
      <c r="K692" s="206"/>
    </row>
    <row r="693" spans="1:11" hidden="1">
      <c r="A693" s="93">
        <v>250</v>
      </c>
      <c r="B693" s="71"/>
      <c r="C693" s="49">
        <v>3301</v>
      </c>
      <c r="D693" s="162" t="s">
        <v>242</v>
      </c>
      <c r="E693" s="51">
        <v>0</v>
      </c>
      <c r="F693" s="51">
        <v>0</v>
      </c>
      <c r="G693" s="51">
        <v>0</v>
      </c>
      <c r="H693" s="52">
        <v>0</v>
      </c>
      <c r="I693" s="52">
        <v>0</v>
      </c>
      <c r="J693" s="7" t="str">
        <f t="shared" si="45"/>
        <v/>
      </c>
      <c r="K693" s="206"/>
    </row>
    <row r="694" spans="1:11" hidden="1">
      <c r="A694" s="94">
        <v>255</v>
      </c>
      <c r="B694" s="71"/>
      <c r="C694" s="49">
        <v>3302</v>
      </c>
      <c r="D694" s="162" t="s">
        <v>243</v>
      </c>
      <c r="E694" s="52">
        <v>0</v>
      </c>
      <c r="F694" s="52">
        <v>0</v>
      </c>
      <c r="G694" s="52">
        <v>0</v>
      </c>
      <c r="H694" s="52">
        <v>0</v>
      </c>
      <c r="I694" s="52">
        <v>0</v>
      </c>
      <c r="J694" s="7" t="str">
        <f t="shared" ref="J694:J725" si="46">(IF(OR($E694&lt;&gt;0,$F694&lt;&gt;0,$G694&lt;&gt;0,$H694&lt;&gt;0,$I694&lt;&gt;0),$J$2,""))</f>
        <v/>
      </c>
      <c r="K694" s="206"/>
    </row>
    <row r="695" spans="1:11" hidden="1">
      <c r="A695" s="94">
        <v>265</v>
      </c>
      <c r="B695" s="71"/>
      <c r="C695" s="49">
        <v>3304</v>
      </c>
      <c r="D695" s="162" t="s">
        <v>244</v>
      </c>
      <c r="E695" s="52">
        <v>0</v>
      </c>
      <c r="F695" s="52">
        <v>0</v>
      </c>
      <c r="G695" s="52">
        <v>0</v>
      </c>
      <c r="H695" s="52">
        <v>0</v>
      </c>
      <c r="I695" s="52">
        <v>0</v>
      </c>
      <c r="J695" s="7" t="str">
        <f t="shared" si="46"/>
        <v/>
      </c>
      <c r="K695" s="206"/>
    </row>
    <row r="696" spans="1:11" hidden="1">
      <c r="A696" s="93">
        <v>270</v>
      </c>
      <c r="B696" s="71"/>
      <c r="C696" s="49">
        <v>3306</v>
      </c>
      <c r="D696" s="162" t="s">
        <v>245</v>
      </c>
      <c r="E696" s="52">
        <v>0</v>
      </c>
      <c r="F696" s="52">
        <v>0</v>
      </c>
      <c r="G696" s="52">
        <v>0</v>
      </c>
      <c r="H696" s="52">
        <v>0</v>
      </c>
      <c r="I696" s="52">
        <v>0</v>
      </c>
      <c r="J696" s="7" t="str">
        <f t="shared" si="46"/>
        <v/>
      </c>
      <c r="K696" s="206"/>
    </row>
    <row r="697" spans="1:11" hidden="1">
      <c r="A697" s="93">
        <v>290</v>
      </c>
      <c r="B697" s="71"/>
      <c r="C697" s="49">
        <v>3307</v>
      </c>
      <c r="D697" s="162" t="s">
        <v>246</v>
      </c>
      <c r="E697" s="51">
        <v>0</v>
      </c>
      <c r="F697" s="51">
        <v>0</v>
      </c>
      <c r="G697" s="51">
        <v>0</v>
      </c>
      <c r="H697" s="52">
        <v>0</v>
      </c>
      <c r="I697" s="52">
        <v>0</v>
      </c>
      <c r="J697" s="7" t="str">
        <f t="shared" si="46"/>
        <v/>
      </c>
      <c r="K697" s="206"/>
    </row>
    <row r="698" spans="1:11" hidden="1">
      <c r="A698" s="93">
        <v>320</v>
      </c>
      <c r="B698" s="141">
        <v>3900</v>
      </c>
      <c r="C698" s="471" t="s">
        <v>247</v>
      </c>
      <c r="D698" s="471"/>
      <c r="E698" s="81">
        <v>0</v>
      </c>
      <c r="F698" s="81">
        <v>0</v>
      </c>
      <c r="G698" s="81">
        <v>0</v>
      </c>
      <c r="H698" s="82">
        <v>0</v>
      </c>
      <c r="I698" s="82">
        <v>0</v>
      </c>
      <c r="J698" s="7" t="str">
        <f t="shared" si="46"/>
        <v/>
      </c>
      <c r="K698" s="206"/>
    </row>
    <row r="699" spans="1:11" hidden="1">
      <c r="A699" s="93">
        <v>330</v>
      </c>
      <c r="B699" s="141">
        <v>4000</v>
      </c>
      <c r="C699" s="471" t="s">
        <v>248</v>
      </c>
      <c r="D699" s="471"/>
      <c r="E699" s="362"/>
      <c r="F699" s="362"/>
      <c r="G699" s="362"/>
      <c r="H699" s="362"/>
      <c r="I699" s="362"/>
      <c r="J699" s="7" t="str">
        <f t="shared" si="46"/>
        <v/>
      </c>
      <c r="K699" s="206"/>
    </row>
    <row r="700" spans="1:11" hidden="1">
      <c r="A700" s="93">
        <v>350</v>
      </c>
      <c r="B700" s="141">
        <v>4100</v>
      </c>
      <c r="C700" s="471" t="s">
        <v>249</v>
      </c>
      <c r="D700" s="471"/>
      <c r="E700" s="362"/>
      <c r="F700" s="362"/>
      <c r="G700" s="362"/>
      <c r="H700" s="362"/>
      <c r="I700" s="362"/>
      <c r="J700" s="7" t="str">
        <f t="shared" si="46"/>
        <v/>
      </c>
      <c r="K700" s="206"/>
    </row>
    <row r="701" spans="1:11">
      <c r="A701" s="94">
        <v>355</v>
      </c>
      <c r="B701" s="141">
        <v>4200</v>
      </c>
      <c r="C701" s="471" t="s">
        <v>250</v>
      </c>
      <c r="D701" s="471"/>
      <c r="E701" s="142">
        <f>SUM(E702:E707)</f>
        <v>17128</v>
      </c>
      <c r="F701" s="142">
        <f>SUM(F702:F707)</f>
        <v>15000</v>
      </c>
      <c r="G701" s="142">
        <f>SUM(G702:G707)</f>
        <v>22000</v>
      </c>
      <c r="H701" s="142">
        <f>SUM(H702:H707)</f>
        <v>22000</v>
      </c>
      <c r="I701" s="142">
        <f>SUM(I702:I707)</f>
        <v>22000</v>
      </c>
      <c r="J701" s="7">
        <f t="shared" si="46"/>
        <v>1</v>
      </c>
      <c r="K701" s="206"/>
    </row>
    <row r="702" spans="1:11" hidden="1">
      <c r="A702" s="94">
        <v>355</v>
      </c>
      <c r="B702" s="164"/>
      <c r="C702" s="49">
        <v>4201</v>
      </c>
      <c r="D702" s="50" t="s">
        <v>251</v>
      </c>
      <c r="E702" s="77"/>
      <c r="F702" s="77"/>
      <c r="G702" s="77"/>
      <c r="H702" s="77"/>
      <c r="I702" s="77"/>
      <c r="J702" s="7" t="str">
        <f t="shared" si="46"/>
        <v/>
      </c>
      <c r="K702" s="206"/>
    </row>
    <row r="703" spans="1:11" hidden="1">
      <c r="A703" s="94">
        <v>375</v>
      </c>
      <c r="B703" s="164"/>
      <c r="C703" s="49">
        <v>4202</v>
      </c>
      <c r="D703" s="50" t="s">
        <v>252</v>
      </c>
      <c r="E703" s="77"/>
      <c r="F703" s="77"/>
      <c r="G703" s="77"/>
      <c r="H703" s="77"/>
      <c r="I703" s="77"/>
      <c r="J703" s="7" t="str">
        <f t="shared" si="46"/>
        <v/>
      </c>
      <c r="K703" s="206"/>
    </row>
    <row r="704" spans="1:11">
      <c r="A704" s="94">
        <v>380</v>
      </c>
      <c r="B704" s="164"/>
      <c r="C704" s="49">
        <v>4214</v>
      </c>
      <c r="D704" s="50" t="s">
        <v>253</v>
      </c>
      <c r="E704" s="55">
        <v>7000</v>
      </c>
      <c r="F704" s="55">
        <v>12000</v>
      </c>
      <c r="G704" s="55">
        <v>12000</v>
      </c>
      <c r="H704" s="55">
        <v>12000</v>
      </c>
      <c r="I704" s="55">
        <v>12000</v>
      </c>
      <c r="J704" s="7">
        <f t="shared" si="46"/>
        <v>1</v>
      </c>
      <c r="K704" s="206"/>
    </row>
    <row r="705" spans="1:11" hidden="1">
      <c r="A705" s="94">
        <v>385</v>
      </c>
      <c r="B705" s="164"/>
      <c r="C705" s="49">
        <v>4217</v>
      </c>
      <c r="D705" s="50" t="s">
        <v>254</v>
      </c>
      <c r="E705" s="77"/>
      <c r="F705" s="77"/>
      <c r="G705" s="77"/>
      <c r="H705" s="77"/>
      <c r="I705" s="77"/>
      <c r="J705" s="7" t="str">
        <f t="shared" si="46"/>
        <v/>
      </c>
      <c r="K705" s="206"/>
    </row>
    <row r="706" spans="1:11" hidden="1">
      <c r="A706" s="94">
        <v>390</v>
      </c>
      <c r="B706" s="164"/>
      <c r="C706" s="49">
        <v>4218</v>
      </c>
      <c r="D706" s="76" t="s">
        <v>255</v>
      </c>
      <c r="E706" s="77"/>
      <c r="F706" s="77"/>
      <c r="G706" s="77"/>
      <c r="H706" s="77"/>
      <c r="I706" s="77"/>
      <c r="J706" s="7" t="str">
        <f t="shared" si="46"/>
        <v/>
      </c>
      <c r="K706" s="206"/>
    </row>
    <row r="707" spans="1:11">
      <c r="A707" s="94">
        <v>390</v>
      </c>
      <c r="B707" s="164"/>
      <c r="C707" s="49">
        <v>4219</v>
      </c>
      <c r="D707" s="104" t="s">
        <v>256</v>
      </c>
      <c r="E707" s="55">
        <v>10128</v>
      </c>
      <c r="F707" s="55">
        <v>3000</v>
      </c>
      <c r="G707" s="55">
        <v>10000</v>
      </c>
      <c r="H707" s="55">
        <v>10000</v>
      </c>
      <c r="I707" s="55">
        <v>10000</v>
      </c>
      <c r="J707" s="7">
        <f t="shared" si="46"/>
        <v>1</v>
      </c>
      <c r="K707" s="206"/>
    </row>
    <row r="708" spans="1:11" hidden="1">
      <c r="A708" s="94">
        <v>395</v>
      </c>
      <c r="B708" s="141">
        <v>4300</v>
      </c>
      <c r="C708" s="471" t="s">
        <v>257</v>
      </c>
      <c r="D708" s="471"/>
      <c r="E708" s="150">
        <f>SUM(E709:E711)</f>
        <v>0</v>
      </c>
      <c r="F708" s="150">
        <f>SUM(F709:F711)</f>
        <v>0</v>
      </c>
      <c r="G708" s="150">
        <f>SUM(G709:G711)</f>
        <v>0</v>
      </c>
      <c r="H708" s="150">
        <f>SUM(H709:H711)</f>
        <v>0</v>
      </c>
      <c r="I708" s="150">
        <f>SUM(I709:I711)</f>
        <v>0</v>
      </c>
      <c r="J708" s="7" t="str">
        <f t="shared" si="46"/>
        <v/>
      </c>
      <c r="K708" s="206"/>
    </row>
    <row r="709" spans="1:11" hidden="1">
      <c r="A709" s="159">
        <v>397</v>
      </c>
      <c r="B709" s="164"/>
      <c r="C709" s="49">
        <v>4301</v>
      </c>
      <c r="D709" s="76" t="s">
        <v>258</v>
      </c>
      <c r="E709" s="77"/>
      <c r="F709" s="77"/>
      <c r="G709" s="77"/>
      <c r="H709" s="77"/>
      <c r="I709" s="77"/>
      <c r="J709" s="7" t="str">
        <f t="shared" si="46"/>
        <v/>
      </c>
      <c r="K709" s="206"/>
    </row>
    <row r="710" spans="1:11" hidden="1">
      <c r="A710" s="57">
        <v>398</v>
      </c>
      <c r="B710" s="164"/>
      <c r="C710" s="49">
        <v>4302</v>
      </c>
      <c r="D710" s="50" t="s">
        <v>259</v>
      </c>
      <c r="E710" s="77"/>
      <c r="F710" s="77"/>
      <c r="G710" s="77"/>
      <c r="H710" s="77"/>
      <c r="I710" s="77"/>
      <c r="J710" s="7" t="str">
        <f t="shared" si="46"/>
        <v/>
      </c>
      <c r="K710" s="206"/>
    </row>
    <row r="711" spans="1:11" hidden="1">
      <c r="A711" s="57">
        <v>399</v>
      </c>
      <c r="B711" s="164"/>
      <c r="C711" s="49">
        <v>4309</v>
      </c>
      <c r="D711" s="80" t="s">
        <v>260</v>
      </c>
      <c r="E711" s="77"/>
      <c r="F711" s="77"/>
      <c r="G711" s="77"/>
      <c r="H711" s="77"/>
      <c r="I711" s="77"/>
      <c r="J711" s="7" t="str">
        <f t="shared" si="46"/>
        <v/>
      </c>
      <c r="K711" s="206"/>
    </row>
    <row r="712" spans="1:11" hidden="1">
      <c r="A712" s="57">
        <v>400</v>
      </c>
      <c r="B712" s="141">
        <v>4400</v>
      </c>
      <c r="C712" s="471" t="s">
        <v>261</v>
      </c>
      <c r="D712" s="471"/>
      <c r="E712" s="362"/>
      <c r="F712" s="362"/>
      <c r="G712" s="362"/>
      <c r="H712" s="362"/>
      <c r="I712" s="362"/>
      <c r="J712" s="7" t="str">
        <f t="shared" si="46"/>
        <v/>
      </c>
      <c r="K712" s="206"/>
    </row>
    <row r="713" spans="1:11" hidden="1">
      <c r="A713" s="57">
        <v>401</v>
      </c>
      <c r="B713" s="141">
        <v>4500</v>
      </c>
      <c r="C713" s="471" t="s">
        <v>262</v>
      </c>
      <c r="D713" s="471"/>
      <c r="E713" s="362"/>
      <c r="F713" s="362"/>
      <c r="G713" s="362"/>
      <c r="H713" s="362"/>
      <c r="I713" s="362"/>
      <c r="J713" s="7" t="str">
        <f t="shared" si="46"/>
        <v/>
      </c>
      <c r="K713" s="206"/>
    </row>
    <row r="714" spans="1:11" ht="15.75" customHeight="1">
      <c r="A714" s="163">
        <v>404</v>
      </c>
      <c r="B714" s="141">
        <v>4600</v>
      </c>
      <c r="C714" s="473" t="s">
        <v>263</v>
      </c>
      <c r="D714" s="473"/>
      <c r="E714" s="366">
        <v>12647</v>
      </c>
      <c r="F714" s="366">
        <v>18678</v>
      </c>
      <c r="G714" s="366">
        <v>12000</v>
      </c>
      <c r="H714" s="366">
        <v>12000</v>
      </c>
      <c r="I714" s="366">
        <v>12000</v>
      </c>
      <c r="J714" s="7">
        <f t="shared" si="46"/>
        <v>1</v>
      </c>
      <c r="K714" s="206"/>
    </row>
    <row r="715" spans="1:11" hidden="1">
      <c r="A715" s="163">
        <v>404</v>
      </c>
      <c r="B715" s="141">
        <v>4900</v>
      </c>
      <c r="C715" s="471" t="s">
        <v>264</v>
      </c>
      <c r="D715" s="471"/>
      <c r="E715" s="150">
        <f>+E716+E717</f>
        <v>0</v>
      </c>
      <c r="F715" s="150">
        <f>+F716+F717</f>
        <v>0</v>
      </c>
      <c r="G715" s="150">
        <f>+G716+G717</f>
        <v>0</v>
      </c>
      <c r="H715" s="150">
        <f>+H716+H717</f>
        <v>0</v>
      </c>
      <c r="I715" s="150">
        <f>+I716+I717</f>
        <v>0</v>
      </c>
      <c r="J715" s="7" t="str">
        <f t="shared" si="46"/>
        <v/>
      </c>
      <c r="K715" s="206"/>
    </row>
    <row r="716" spans="1:11" hidden="1">
      <c r="A716" s="93">
        <v>440</v>
      </c>
      <c r="B716" s="164"/>
      <c r="C716" s="49">
        <v>4901</v>
      </c>
      <c r="D716" s="80" t="s">
        <v>265</v>
      </c>
      <c r="E716" s="77"/>
      <c r="F716" s="77"/>
      <c r="G716" s="77"/>
      <c r="H716" s="77"/>
      <c r="I716" s="77"/>
      <c r="J716" s="7" t="str">
        <f t="shared" si="46"/>
        <v/>
      </c>
      <c r="K716" s="206"/>
    </row>
    <row r="717" spans="1:11" hidden="1">
      <c r="A717" s="93">
        <v>450</v>
      </c>
      <c r="B717" s="164"/>
      <c r="C717" s="49">
        <v>4902</v>
      </c>
      <c r="D717" s="80" t="s">
        <v>266</v>
      </c>
      <c r="E717" s="77"/>
      <c r="F717" s="77"/>
      <c r="G717" s="77"/>
      <c r="H717" s="77"/>
      <c r="I717" s="77"/>
      <c r="J717" s="7" t="str">
        <f t="shared" si="46"/>
        <v/>
      </c>
      <c r="K717" s="206"/>
    </row>
    <row r="718" spans="1:11">
      <c r="A718" s="93">
        <v>495</v>
      </c>
      <c r="B718" s="165">
        <v>5100</v>
      </c>
      <c r="C718" s="470" t="s">
        <v>267</v>
      </c>
      <c r="D718" s="470"/>
      <c r="E718" s="366">
        <v>55837</v>
      </c>
      <c r="F718" s="366"/>
      <c r="G718" s="366">
        <v>40000</v>
      </c>
      <c r="H718" s="366">
        <v>30000</v>
      </c>
      <c r="I718" s="366">
        <v>30000</v>
      </c>
      <c r="J718" s="7">
        <f t="shared" si="46"/>
        <v>1</v>
      </c>
      <c r="K718" s="206"/>
    </row>
    <row r="719" spans="1:11">
      <c r="A719" s="94">
        <v>500</v>
      </c>
      <c r="B719" s="165">
        <v>5200</v>
      </c>
      <c r="C719" s="470" t="s">
        <v>268</v>
      </c>
      <c r="D719" s="470"/>
      <c r="E719" s="142">
        <f>SUM(E720:E726)</f>
        <v>3419</v>
      </c>
      <c r="F719" s="142">
        <f>SUM(F720:F726)</f>
        <v>21400</v>
      </c>
      <c r="G719" s="142">
        <f>SUM(G720:G726)</f>
        <v>28500</v>
      </c>
      <c r="H719" s="142">
        <f>SUM(H720:H726)</f>
        <v>23000</v>
      </c>
      <c r="I719" s="142">
        <f>SUM(I720:I726)</f>
        <v>17500</v>
      </c>
      <c r="J719" s="7">
        <f t="shared" si="46"/>
        <v>1</v>
      </c>
      <c r="K719" s="206"/>
    </row>
    <row r="720" spans="1:11">
      <c r="A720" s="94">
        <v>505</v>
      </c>
      <c r="B720" s="167"/>
      <c r="C720" s="168">
        <v>5201</v>
      </c>
      <c r="D720" s="169" t="s">
        <v>269</v>
      </c>
      <c r="E720" s="55"/>
      <c r="F720" s="55">
        <v>20000</v>
      </c>
      <c r="G720" s="55">
        <v>25000</v>
      </c>
      <c r="H720" s="55">
        <v>20000</v>
      </c>
      <c r="I720" s="55">
        <v>15000</v>
      </c>
      <c r="J720" s="7">
        <f t="shared" si="46"/>
        <v>1</v>
      </c>
      <c r="K720" s="206"/>
    </row>
    <row r="721" spans="1:11" hidden="1">
      <c r="A721" s="94">
        <v>510</v>
      </c>
      <c r="B721" s="167"/>
      <c r="C721" s="168">
        <v>5202</v>
      </c>
      <c r="D721" s="169" t="s">
        <v>270</v>
      </c>
      <c r="E721" s="77"/>
      <c r="F721" s="77"/>
      <c r="G721" s="77"/>
      <c r="H721" s="77"/>
      <c r="I721" s="77"/>
      <c r="J721" s="7" t="str">
        <f t="shared" si="46"/>
        <v/>
      </c>
      <c r="K721" s="206"/>
    </row>
    <row r="722" spans="1:11">
      <c r="A722" s="94">
        <v>515</v>
      </c>
      <c r="B722" s="167"/>
      <c r="C722" s="168">
        <v>5203</v>
      </c>
      <c r="D722" s="169" t="s">
        <v>271</v>
      </c>
      <c r="E722" s="55">
        <v>3419</v>
      </c>
      <c r="F722" s="55">
        <v>1400</v>
      </c>
      <c r="G722" s="55">
        <v>3500</v>
      </c>
      <c r="H722" s="55">
        <v>3000</v>
      </c>
      <c r="I722" s="55">
        <v>2500</v>
      </c>
      <c r="J722" s="7">
        <f t="shared" si="46"/>
        <v>1</v>
      </c>
      <c r="K722" s="206"/>
    </row>
    <row r="723" spans="1:11" hidden="1">
      <c r="A723" s="94">
        <v>520</v>
      </c>
      <c r="B723" s="167"/>
      <c r="C723" s="168">
        <v>5204</v>
      </c>
      <c r="D723" s="169" t="s">
        <v>272</v>
      </c>
      <c r="E723" s="77"/>
      <c r="F723" s="77"/>
      <c r="G723" s="77"/>
      <c r="H723" s="77"/>
      <c r="I723" s="77"/>
      <c r="J723" s="7" t="str">
        <f t="shared" si="46"/>
        <v/>
      </c>
      <c r="K723" s="206"/>
    </row>
    <row r="724" spans="1:11" hidden="1">
      <c r="A724" s="94">
        <v>525</v>
      </c>
      <c r="B724" s="167"/>
      <c r="C724" s="168">
        <v>5205</v>
      </c>
      <c r="D724" s="169" t="s">
        <v>273</v>
      </c>
      <c r="E724" s="77"/>
      <c r="F724" s="77"/>
      <c r="G724" s="77"/>
      <c r="H724" s="77"/>
      <c r="I724" s="77"/>
      <c r="J724" s="7" t="str">
        <f t="shared" si="46"/>
        <v/>
      </c>
      <c r="K724" s="206"/>
    </row>
    <row r="725" spans="1:11" hidden="1">
      <c r="A725" s="93">
        <v>635</v>
      </c>
      <c r="B725" s="167"/>
      <c r="C725" s="168">
        <v>5206</v>
      </c>
      <c r="D725" s="169" t="s">
        <v>274</v>
      </c>
      <c r="E725" s="77"/>
      <c r="F725" s="77"/>
      <c r="G725" s="77"/>
      <c r="H725" s="77"/>
      <c r="I725" s="77"/>
      <c r="J725" s="7" t="str">
        <f t="shared" si="46"/>
        <v/>
      </c>
      <c r="K725" s="206"/>
    </row>
    <row r="726" spans="1:11" hidden="1">
      <c r="A726" s="94">
        <v>640</v>
      </c>
      <c r="B726" s="167"/>
      <c r="C726" s="168">
        <v>5219</v>
      </c>
      <c r="D726" s="169" t="s">
        <v>275</v>
      </c>
      <c r="E726" s="77"/>
      <c r="F726" s="77"/>
      <c r="G726" s="77"/>
      <c r="H726" s="77"/>
      <c r="I726" s="77"/>
      <c r="J726" s="7" t="str">
        <f t="shared" ref="J726:J745" si="47">(IF(OR($E726&lt;&gt;0,$F726&lt;&gt;0,$G726&lt;&gt;0,$H726&lt;&gt;0,$I726&lt;&gt;0),$J$2,""))</f>
        <v/>
      </c>
      <c r="K726" s="206"/>
    </row>
    <row r="727" spans="1:11">
      <c r="A727" s="94">
        <v>645</v>
      </c>
      <c r="B727" s="165">
        <v>5300</v>
      </c>
      <c r="C727" s="470" t="s">
        <v>276</v>
      </c>
      <c r="D727" s="470"/>
      <c r="E727" s="142">
        <f>SUM(E728:E729)</f>
        <v>5774</v>
      </c>
      <c r="F727" s="142">
        <f>SUM(F728:F729)</f>
        <v>0</v>
      </c>
      <c r="G727" s="142">
        <f>SUM(G728:G729)</f>
        <v>2500</v>
      </c>
      <c r="H727" s="142">
        <f>SUM(H728:H729)</f>
        <v>2500</v>
      </c>
      <c r="I727" s="142">
        <f>SUM(I728:I729)</f>
        <v>2500</v>
      </c>
      <c r="J727" s="7">
        <f t="shared" si="47"/>
        <v>1</v>
      </c>
      <c r="K727" s="206"/>
    </row>
    <row r="728" spans="1:11">
      <c r="A728" s="94">
        <v>650</v>
      </c>
      <c r="B728" s="167"/>
      <c r="C728" s="168">
        <v>5301</v>
      </c>
      <c r="D728" s="169" t="s">
        <v>277</v>
      </c>
      <c r="E728" s="55">
        <v>5774</v>
      </c>
      <c r="F728" s="55"/>
      <c r="G728" s="55">
        <v>2500</v>
      </c>
      <c r="H728" s="55">
        <v>2500</v>
      </c>
      <c r="I728" s="55">
        <v>2500</v>
      </c>
      <c r="J728" s="7">
        <f t="shared" si="47"/>
        <v>1</v>
      </c>
      <c r="K728" s="206"/>
    </row>
    <row r="729" spans="1:11" hidden="1">
      <c r="A729" s="93">
        <v>655</v>
      </c>
      <c r="B729" s="167"/>
      <c r="C729" s="168">
        <v>5309</v>
      </c>
      <c r="D729" s="169" t="s">
        <v>278</v>
      </c>
      <c r="E729" s="77"/>
      <c r="F729" s="77"/>
      <c r="G729" s="77"/>
      <c r="H729" s="77"/>
      <c r="I729" s="77"/>
      <c r="J729" s="7" t="str">
        <f t="shared" si="47"/>
        <v/>
      </c>
      <c r="K729" s="206"/>
    </row>
    <row r="730" spans="1:11" hidden="1">
      <c r="A730" s="93">
        <v>665</v>
      </c>
      <c r="B730" s="165">
        <v>5400</v>
      </c>
      <c r="C730" s="470" t="s">
        <v>279</v>
      </c>
      <c r="D730" s="470"/>
      <c r="E730" s="362"/>
      <c r="F730" s="362"/>
      <c r="G730" s="362"/>
      <c r="H730" s="362"/>
      <c r="I730" s="362"/>
      <c r="J730" s="7" t="str">
        <f t="shared" si="47"/>
        <v/>
      </c>
      <c r="K730" s="206"/>
    </row>
    <row r="731" spans="1:11" hidden="1">
      <c r="A731" s="93">
        <v>675</v>
      </c>
      <c r="B731" s="141">
        <v>5500</v>
      </c>
      <c r="C731" s="471" t="s">
        <v>280</v>
      </c>
      <c r="D731" s="471"/>
      <c r="E731" s="150">
        <f>SUM(E732:E735)</f>
        <v>0</v>
      </c>
      <c r="F731" s="150">
        <f>SUM(F732:F735)</f>
        <v>0</v>
      </c>
      <c r="G731" s="150">
        <f>SUM(G732:G735)</f>
        <v>0</v>
      </c>
      <c r="H731" s="150">
        <f>SUM(H732:H735)</f>
        <v>0</v>
      </c>
      <c r="I731" s="150">
        <f>SUM(I732:I735)</f>
        <v>0</v>
      </c>
      <c r="J731" s="7" t="str">
        <f t="shared" si="47"/>
        <v/>
      </c>
      <c r="K731" s="206"/>
    </row>
    <row r="732" spans="1:11" hidden="1">
      <c r="A732" s="93">
        <v>685</v>
      </c>
      <c r="B732" s="164"/>
      <c r="C732" s="49">
        <v>5501</v>
      </c>
      <c r="D732" s="76" t="s">
        <v>281</v>
      </c>
      <c r="E732" s="77"/>
      <c r="F732" s="77"/>
      <c r="G732" s="77"/>
      <c r="H732" s="77"/>
      <c r="I732" s="77"/>
      <c r="J732" s="7" t="str">
        <f t="shared" si="47"/>
        <v/>
      </c>
      <c r="K732" s="206"/>
    </row>
    <row r="733" spans="1:11" hidden="1">
      <c r="A733" s="94">
        <v>690</v>
      </c>
      <c r="B733" s="164"/>
      <c r="C733" s="49">
        <v>5502</v>
      </c>
      <c r="D733" s="76" t="s">
        <v>282</v>
      </c>
      <c r="E733" s="77"/>
      <c r="F733" s="77"/>
      <c r="G733" s="77"/>
      <c r="H733" s="77"/>
      <c r="I733" s="77"/>
      <c r="J733" s="7" t="str">
        <f t="shared" si="47"/>
        <v/>
      </c>
      <c r="K733" s="206"/>
    </row>
    <row r="734" spans="1:11" hidden="1">
      <c r="A734" s="94">
        <v>695</v>
      </c>
      <c r="B734" s="164"/>
      <c r="C734" s="49">
        <v>5503</v>
      </c>
      <c r="D734" s="50" t="s">
        <v>283</v>
      </c>
      <c r="E734" s="77"/>
      <c r="F734" s="77"/>
      <c r="G734" s="77"/>
      <c r="H734" s="77"/>
      <c r="I734" s="77"/>
      <c r="J734" s="7" t="str">
        <f t="shared" si="47"/>
        <v/>
      </c>
      <c r="K734" s="206"/>
    </row>
    <row r="735" spans="1:11" hidden="1">
      <c r="A735" s="93">
        <v>700</v>
      </c>
      <c r="B735" s="164"/>
      <c r="C735" s="49">
        <v>5504</v>
      </c>
      <c r="D735" s="76" t="s">
        <v>284</v>
      </c>
      <c r="E735" s="77"/>
      <c r="F735" s="77"/>
      <c r="G735" s="77"/>
      <c r="H735" s="77"/>
      <c r="I735" s="77"/>
      <c r="J735" s="7" t="str">
        <f t="shared" si="47"/>
        <v/>
      </c>
      <c r="K735" s="206"/>
    </row>
    <row r="736" spans="1:11" ht="15.75" hidden="1" customHeight="1">
      <c r="A736" s="93">
        <v>710</v>
      </c>
      <c r="B736" s="165">
        <v>5700</v>
      </c>
      <c r="C736" s="472" t="s">
        <v>285</v>
      </c>
      <c r="D736" s="472"/>
      <c r="E736" s="150">
        <f>SUM(E737:E739)</f>
        <v>0</v>
      </c>
      <c r="F736" s="150">
        <f>SUM(F737:F739)</f>
        <v>0</v>
      </c>
      <c r="G736" s="150">
        <f>SUM(G737:G739)</f>
        <v>0</v>
      </c>
      <c r="H736" s="150">
        <f>SUM(H737:H739)</f>
        <v>0</v>
      </c>
      <c r="I736" s="150">
        <f>SUM(I737:I739)</f>
        <v>0</v>
      </c>
      <c r="J736" s="7" t="str">
        <f t="shared" si="47"/>
        <v/>
      </c>
      <c r="K736" s="206"/>
    </row>
    <row r="737" spans="1:11" hidden="1">
      <c r="A737" s="94">
        <v>715</v>
      </c>
      <c r="B737" s="167"/>
      <c r="C737" s="168">
        <v>5701</v>
      </c>
      <c r="D737" s="169" t="s">
        <v>286</v>
      </c>
      <c r="E737" s="77"/>
      <c r="F737" s="77"/>
      <c r="G737" s="77"/>
      <c r="H737" s="77"/>
      <c r="I737" s="77"/>
      <c r="J737" s="7" t="str">
        <f t="shared" si="47"/>
        <v/>
      </c>
      <c r="K737" s="206"/>
    </row>
    <row r="738" spans="1:11" hidden="1">
      <c r="A738" s="94">
        <v>720</v>
      </c>
      <c r="B738" s="167"/>
      <c r="C738" s="171">
        <v>5702</v>
      </c>
      <c r="D738" s="172" t="s">
        <v>287</v>
      </c>
      <c r="E738" s="280"/>
      <c r="F738" s="280"/>
      <c r="G738" s="280"/>
      <c r="H738" s="280"/>
      <c r="I738" s="280"/>
      <c r="J738" s="7" t="str">
        <f t="shared" si="47"/>
        <v/>
      </c>
      <c r="K738" s="206"/>
    </row>
    <row r="739" spans="1:11" hidden="1">
      <c r="A739" s="94">
        <v>725</v>
      </c>
      <c r="B739" s="48"/>
      <c r="C739" s="174">
        <v>4071</v>
      </c>
      <c r="D739" s="175" t="s">
        <v>288</v>
      </c>
      <c r="E739" s="231"/>
      <c r="F739" s="231"/>
      <c r="G739" s="231"/>
      <c r="H739" s="77"/>
      <c r="I739" s="77"/>
      <c r="J739" s="7" t="str">
        <f t="shared" si="47"/>
        <v/>
      </c>
      <c r="K739" s="206"/>
    </row>
    <row r="740" spans="1:11" hidden="1">
      <c r="A740" s="94">
        <v>730</v>
      </c>
      <c r="B740" s="164"/>
      <c r="C740" s="469" t="s">
        <v>289</v>
      </c>
      <c r="D740" s="469"/>
      <c r="E740" s="367"/>
      <c r="F740" s="367"/>
      <c r="G740" s="367"/>
      <c r="H740" s="367"/>
      <c r="I740" s="367"/>
      <c r="J740" s="7" t="str">
        <f t="shared" si="47"/>
        <v/>
      </c>
      <c r="K740" s="206"/>
    </row>
    <row r="741" spans="1:11" hidden="1">
      <c r="A741" s="94">
        <v>735</v>
      </c>
      <c r="B741" s="176">
        <v>98</v>
      </c>
      <c r="C741" s="469" t="s">
        <v>289</v>
      </c>
      <c r="D741" s="469"/>
      <c r="E741" s="368"/>
      <c r="F741" s="368"/>
      <c r="G741" s="368"/>
      <c r="H741" s="369"/>
      <c r="I741" s="369"/>
      <c r="J741" s="7" t="str">
        <f t="shared" si="47"/>
        <v/>
      </c>
      <c r="K741" s="206"/>
    </row>
    <row r="742" spans="1:11" hidden="1">
      <c r="A742" s="94">
        <v>740</v>
      </c>
      <c r="B742" s="178"/>
      <c r="C742" s="179"/>
      <c r="D742" s="370"/>
      <c r="E742" s="371"/>
      <c r="F742" s="371"/>
      <c r="G742" s="371"/>
      <c r="H742" s="371"/>
      <c r="I742" s="371"/>
      <c r="J742" s="7" t="str">
        <f t="shared" si="47"/>
        <v/>
      </c>
      <c r="K742" s="206"/>
    </row>
    <row r="743" spans="1:11" hidden="1">
      <c r="A743" s="94">
        <v>745</v>
      </c>
      <c r="B743" s="181"/>
      <c r="C743" s="5"/>
      <c r="D743" s="180"/>
      <c r="E743" s="117"/>
      <c r="F743" s="117"/>
      <c r="G743" s="117"/>
      <c r="H743" s="117"/>
      <c r="I743" s="117"/>
      <c r="J743" s="7" t="str">
        <f t="shared" si="47"/>
        <v/>
      </c>
      <c r="K743" s="206"/>
    </row>
    <row r="744" spans="1:11" hidden="1">
      <c r="A744" s="93">
        <v>750</v>
      </c>
      <c r="B744" s="181"/>
      <c r="C744" s="5"/>
      <c r="D744" s="180"/>
      <c r="E744" s="117"/>
      <c r="F744" s="117"/>
      <c r="G744" s="117"/>
      <c r="H744" s="117"/>
      <c r="I744" s="117"/>
      <c r="J744" s="7" t="str">
        <f t="shared" si="47"/>
        <v/>
      </c>
      <c r="K744" s="206"/>
    </row>
    <row r="745" spans="1:11" ht="16.5" thickBot="1">
      <c r="A745" s="94">
        <v>755</v>
      </c>
      <c r="B745" s="183"/>
      <c r="C745" s="183" t="s">
        <v>173</v>
      </c>
      <c r="D745" s="372">
        <f>+B745</f>
        <v>0</v>
      </c>
      <c r="E745" s="185">
        <f>SUM(E630,E633,E639,E647,E648,E666,E670,E676,E679,E680,E681,E682,E683,E692,E698,E699,E700,E701,E708,E712,E713,E714,E715,E718,E719,E727,E730,E731,E736)+E741</f>
        <v>1065030</v>
      </c>
      <c r="F745" s="185">
        <f>SUM(F630,F633,F639,F647,F648,F666,F670,F676,F679,F680,F681,F682,F683,F692,F698,F699,F700,F701,F708,F712,F713,F714,F715,F718,F719,F727,F730,F731,F736)+F741</f>
        <v>837660</v>
      </c>
      <c r="G745" s="185">
        <f>SUM(G630,G633,G639,G647,G648,G666,G670,G676,G679,G680,G681,G682,G683,G692,G698,G699,G700,G701,G708,G712,G713,G714,G715,G718,G719,G727,G730,G731,G736)+G741</f>
        <v>1182350</v>
      </c>
      <c r="H745" s="185">
        <f>SUM(H630,H633,H639,H647,H648,H666,H670,H676,H679,H680,H681,H682,H683,H692,H698,H699,H700,H701,H708,H712,H713,H714,H715,H718,H719,H727,H730,H731,H736)+H741</f>
        <v>1158450</v>
      </c>
      <c r="I745" s="185">
        <f>SUM(I630,I633,I639,I647,I648,I666,I670,I676,I679,I680,I681,I682,I683,I692,I698,I699,I700,I701,I708,I712,I713,I714,I715,I718,I719,I727,I730,I731,I736)+I741</f>
        <v>1175550</v>
      </c>
      <c r="J745" s="7">
        <f t="shared" si="47"/>
        <v>1</v>
      </c>
      <c r="K745" s="373" t="str">
        <f>LEFT(C627,1)</f>
        <v>1</v>
      </c>
    </row>
    <row r="746" spans="1:11" ht="16.5" thickTop="1">
      <c r="A746" s="94">
        <v>760</v>
      </c>
      <c r="B746" s="374" t="s">
        <v>524</v>
      </c>
      <c r="C746" s="375"/>
      <c r="J746" s="7">
        <v>1</v>
      </c>
    </row>
    <row r="747" spans="1:11">
      <c r="A747" s="93">
        <v>765</v>
      </c>
      <c r="B747" s="376"/>
      <c r="C747" s="376"/>
      <c r="D747" s="377"/>
      <c r="E747" s="376"/>
      <c r="F747" s="376"/>
      <c r="G747" s="376"/>
      <c r="H747" s="376"/>
      <c r="I747" s="376"/>
      <c r="J747" s="7">
        <v>1</v>
      </c>
    </row>
    <row r="748" spans="1:11">
      <c r="A748" s="93">
        <v>775</v>
      </c>
      <c r="B748" s="378"/>
      <c r="C748" s="378"/>
      <c r="D748" s="378"/>
      <c r="E748" s="378"/>
      <c r="F748" s="378"/>
      <c r="G748" s="378"/>
      <c r="H748" s="378"/>
      <c r="I748" s="378"/>
      <c r="J748" s="7">
        <v>1</v>
      </c>
      <c r="K748" s="378"/>
    </row>
    <row r="749" spans="1:11" hidden="1">
      <c r="A749" s="94">
        <v>780</v>
      </c>
      <c r="E749" s="329"/>
      <c r="F749" s="329"/>
      <c r="G749" s="329"/>
      <c r="H749" s="329"/>
      <c r="I749" s="329"/>
      <c r="J749" s="7" t="str">
        <f>(IF(OR($E749&lt;&gt;0,$F749&lt;&gt;0,$G749&lt;&gt;0,$H749&lt;&gt;0,$I749&lt;&gt;0),$J$2,""))</f>
        <v/>
      </c>
    </row>
    <row r="750" spans="1:11">
      <c r="A750" s="94">
        <v>785</v>
      </c>
      <c r="E750" s="329"/>
      <c r="F750" s="329"/>
      <c r="G750" s="329"/>
      <c r="H750" s="329"/>
      <c r="I750" s="329"/>
      <c r="J750" s="7">
        <v>1</v>
      </c>
    </row>
    <row r="751" spans="1:11" ht="15.75" customHeight="1">
      <c r="A751" s="94">
        <v>790</v>
      </c>
      <c r="B751" s="478" t="str">
        <f>$B$7</f>
        <v>ПРОГНОЗА ЗА ПЕРИОДА 2024-2027 г. НА ПОСТЪПЛЕНИЯТА ОТ МЕСТНИ ПРИХОДИ  И НА РАЗХОДИТЕ ЗА МЕСТНИ ДЕЙНОСТИ</v>
      </c>
      <c r="C751" s="478"/>
      <c r="D751" s="478"/>
      <c r="E751" s="265"/>
      <c r="F751" s="117"/>
      <c r="G751" s="117"/>
      <c r="H751" s="117"/>
      <c r="I751" s="117"/>
      <c r="J751" s="7">
        <v>1</v>
      </c>
    </row>
    <row r="752" spans="1:11">
      <c r="A752" s="94">
        <v>795</v>
      </c>
      <c r="B752" s="5"/>
      <c r="C752" s="5"/>
      <c r="D752" s="6"/>
      <c r="E752" s="341" t="s">
        <v>10</v>
      </c>
      <c r="F752" s="341" t="s">
        <v>11</v>
      </c>
      <c r="G752" s="342" t="s">
        <v>517</v>
      </c>
      <c r="H752" s="343"/>
      <c r="I752" s="344"/>
      <c r="J752" s="7">
        <v>1</v>
      </c>
    </row>
    <row r="753" spans="1:11" ht="18.75" customHeight="1">
      <c r="A753" s="93">
        <v>805</v>
      </c>
      <c r="B753" s="479" t="str">
        <f>$B$9</f>
        <v>Община Първомай</v>
      </c>
      <c r="C753" s="479"/>
      <c r="D753" s="479"/>
      <c r="E753" s="18">
        <f>$E$9</f>
        <v>45292</v>
      </c>
      <c r="F753" s="19">
        <f>$F$9</f>
        <v>46752</v>
      </c>
      <c r="G753" s="117"/>
      <c r="H753" s="117"/>
      <c r="I753" s="117"/>
      <c r="J753" s="7">
        <v>1</v>
      </c>
    </row>
    <row r="754" spans="1:11">
      <c r="A754" s="94">
        <v>810</v>
      </c>
      <c r="B754" s="5" t="str">
        <f>$B$10</f>
        <v>(наименование на разпоредителя с бюджет)</v>
      </c>
      <c r="C754" s="5"/>
      <c r="D754" s="6"/>
      <c r="E754" s="117"/>
      <c r="F754" s="117"/>
      <c r="G754" s="117"/>
      <c r="H754" s="117"/>
      <c r="I754" s="117"/>
      <c r="J754" s="7">
        <v>1</v>
      </c>
    </row>
    <row r="755" spans="1:11">
      <c r="A755" s="94">
        <v>815</v>
      </c>
      <c r="B755" s="5"/>
      <c r="C755" s="5"/>
      <c r="D755" s="6"/>
      <c r="E755" s="117"/>
      <c r="F755" s="117"/>
      <c r="G755" s="117"/>
      <c r="H755" s="117"/>
      <c r="I755" s="117"/>
      <c r="J755" s="7">
        <v>1</v>
      </c>
    </row>
    <row r="756" spans="1:11" ht="19.5" customHeight="1">
      <c r="A756" s="86">
        <v>525</v>
      </c>
      <c r="B756" s="474" t="str">
        <f>$B$12</f>
        <v>Първомай</v>
      </c>
      <c r="C756" s="474"/>
      <c r="D756" s="474"/>
      <c r="E756" s="16" t="s">
        <v>176</v>
      </c>
      <c r="F756" s="379" t="str">
        <f>$F$12</f>
        <v>6610</v>
      </c>
      <c r="G756" s="117"/>
      <c r="H756" s="117"/>
      <c r="I756" s="117"/>
      <c r="J756" s="7">
        <v>1</v>
      </c>
    </row>
    <row r="757" spans="1:11">
      <c r="A757" s="93">
        <v>820</v>
      </c>
      <c r="B757" s="23" t="str">
        <f>$B$13</f>
        <v>(наименование на първостепенния разпоредител с бюджет)</v>
      </c>
      <c r="C757" s="5"/>
      <c r="D757" s="6"/>
      <c r="E757" s="265"/>
      <c r="F757" s="117"/>
      <c r="G757" s="117"/>
      <c r="H757" s="117"/>
      <c r="I757" s="117"/>
      <c r="J757" s="7">
        <v>1</v>
      </c>
    </row>
    <row r="758" spans="1:11">
      <c r="A758" s="94">
        <v>821</v>
      </c>
      <c r="B758" s="121"/>
      <c r="C758" s="117"/>
      <c r="D758" s="213"/>
      <c r="E758" s="117"/>
      <c r="F758" s="117"/>
      <c r="G758" s="117"/>
      <c r="H758" s="117"/>
      <c r="I758" s="117"/>
      <c r="J758" s="7">
        <v>1</v>
      </c>
    </row>
    <row r="759" spans="1:11">
      <c r="A759" s="94">
        <v>822</v>
      </c>
      <c r="B759" s="5"/>
      <c r="C759" s="5"/>
      <c r="D759" s="6"/>
      <c r="E759" s="117"/>
      <c r="F759" s="117"/>
      <c r="G759" s="117"/>
      <c r="H759" s="117"/>
      <c r="I759" s="117"/>
      <c r="J759" s="7">
        <v>1</v>
      </c>
    </row>
    <row r="760" spans="1:11" ht="16.5">
      <c r="A760" s="94">
        <v>823</v>
      </c>
      <c r="B760" s="125"/>
      <c r="C760" s="126"/>
      <c r="D760" s="346" t="s">
        <v>518</v>
      </c>
      <c r="E760" s="33" t="str">
        <f>$E$19</f>
        <v>Годишен отчет</v>
      </c>
      <c r="F760" s="34" t="str">
        <f>$F$19</f>
        <v>Проект на бюджет</v>
      </c>
      <c r="G760" s="34" t="str">
        <f>$G$19</f>
        <v>Прогноза</v>
      </c>
      <c r="H760" s="34" t="str">
        <f>$H$19</f>
        <v>Прогноза</v>
      </c>
      <c r="I760" s="34" t="str">
        <f>$I$19</f>
        <v>Прогноза</v>
      </c>
      <c r="J760" s="7">
        <v>1</v>
      </c>
    </row>
    <row r="761" spans="1:11">
      <c r="A761" s="94">
        <v>825</v>
      </c>
      <c r="B761" s="128" t="s">
        <v>23</v>
      </c>
      <c r="C761" s="129" t="s">
        <v>24</v>
      </c>
      <c r="D761" s="347" t="s">
        <v>519</v>
      </c>
      <c r="E761" s="37">
        <f>$E$20</f>
        <v>2023</v>
      </c>
      <c r="F761" s="38">
        <f>$F$20</f>
        <v>2024</v>
      </c>
      <c r="G761" s="38">
        <f>$G$20</f>
        <v>2025</v>
      </c>
      <c r="H761" s="38">
        <f>$H$20</f>
        <v>2026</v>
      </c>
      <c r="I761" s="38">
        <f>$I$20</f>
        <v>2027</v>
      </c>
      <c r="J761" s="7">
        <v>1</v>
      </c>
    </row>
    <row r="762" spans="1:11" ht="18.75">
      <c r="A762" s="94"/>
      <c r="B762" s="132"/>
      <c r="C762" s="133"/>
      <c r="D762" s="348" t="s">
        <v>179</v>
      </c>
      <c r="E762" s="42"/>
      <c r="F762" s="42"/>
      <c r="G762" s="43"/>
      <c r="H762" s="42"/>
      <c r="I762" s="42"/>
      <c r="J762" s="7">
        <v>1</v>
      </c>
    </row>
    <row r="763" spans="1:11">
      <c r="A763" s="94"/>
      <c r="B763" s="349"/>
      <c r="C763" s="380" t="e">
        <f>VLOOKUP(D763,OP_LIST2,2,FALSE())</f>
        <v>#N/A</v>
      </c>
      <c r="D763" s="381"/>
      <c r="E763" s="140"/>
      <c r="F763" s="140"/>
      <c r="G763" s="140"/>
      <c r="H763" s="140"/>
      <c r="I763" s="140"/>
      <c r="J763" s="7">
        <v>1</v>
      </c>
    </row>
    <row r="764" spans="1:11">
      <c r="A764" s="94"/>
      <c r="B764" s="352"/>
      <c r="C764" s="353">
        <f>VLOOKUP(D765,GROUPS2,2,FALSE())</f>
        <v>205</v>
      </c>
      <c r="D764" s="381" t="s">
        <v>520</v>
      </c>
      <c r="E764" s="139"/>
      <c r="F764" s="139"/>
      <c r="G764" s="139"/>
      <c r="H764" s="139"/>
      <c r="I764" s="139"/>
      <c r="J764" s="7">
        <v>1</v>
      </c>
    </row>
    <row r="765" spans="1:11">
      <c r="A765" s="94"/>
      <c r="B765" s="354"/>
      <c r="C765" s="382">
        <f>+C764</f>
        <v>205</v>
      </c>
      <c r="D765" s="383" t="s">
        <v>525</v>
      </c>
      <c r="E765" s="139"/>
      <c r="F765" s="139"/>
      <c r="G765" s="139"/>
      <c r="H765" s="139"/>
      <c r="I765" s="139"/>
      <c r="J765" s="7">
        <v>1</v>
      </c>
    </row>
    <row r="766" spans="1:11">
      <c r="A766" s="94"/>
      <c r="B766" s="357"/>
      <c r="C766" s="358"/>
      <c r="D766" s="359" t="s">
        <v>522</v>
      </c>
      <c r="E766" s="360"/>
      <c r="F766" s="360"/>
      <c r="G766" s="360"/>
      <c r="H766" s="360"/>
      <c r="I766" s="360"/>
      <c r="J766" s="7">
        <v>1</v>
      </c>
    </row>
    <row r="767" spans="1:11" ht="15.75" hidden="1" customHeight="1">
      <c r="A767" s="94"/>
      <c r="B767" s="141">
        <v>100</v>
      </c>
      <c r="C767" s="475" t="s">
        <v>180</v>
      </c>
      <c r="D767" s="475"/>
      <c r="E767" s="150">
        <f>SUM(E768:E769)</f>
        <v>0</v>
      </c>
      <c r="F767" s="150">
        <f>SUM(F768:F769)</f>
        <v>0</v>
      </c>
      <c r="G767" s="150">
        <f>SUM(G768:G769)</f>
        <v>0</v>
      </c>
      <c r="H767" s="150">
        <f>SUM(H768:H769)</f>
        <v>0</v>
      </c>
      <c r="I767" s="150">
        <f>SUM(I768:I769)</f>
        <v>0</v>
      </c>
      <c r="J767" s="7" t="str">
        <f t="shared" ref="J767:J798" si="48">(IF(OR($E767&lt;&gt;0,$F767&lt;&gt;0,$G767&lt;&gt;0,$H767&lt;&gt;0,$I767&lt;&gt;0),$J$2,""))</f>
        <v/>
      </c>
      <c r="K767" s="206"/>
    </row>
    <row r="768" spans="1:11" hidden="1">
      <c r="A768" s="94"/>
      <c r="B768" s="67"/>
      <c r="C768" s="49">
        <v>101</v>
      </c>
      <c r="D768" s="50" t="s">
        <v>181</v>
      </c>
      <c r="E768" s="77"/>
      <c r="F768" s="77"/>
      <c r="G768" s="77"/>
      <c r="H768" s="77"/>
      <c r="I768" s="77"/>
      <c r="J768" s="7" t="str">
        <f t="shared" si="48"/>
        <v/>
      </c>
      <c r="K768" s="206"/>
    </row>
    <row r="769" spans="1:11" hidden="1">
      <c r="B769" s="67"/>
      <c r="C769" s="49">
        <v>102</v>
      </c>
      <c r="D769" s="50" t="s">
        <v>182</v>
      </c>
      <c r="E769" s="77"/>
      <c r="F769" s="77"/>
      <c r="G769" s="77"/>
      <c r="H769" s="77"/>
      <c r="I769" s="77"/>
      <c r="J769" s="7" t="str">
        <f t="shared" si="48"/>
        <v/>
      </c>
      <c r="K769" s="206"/>
    </row>
    <row r="770" spans="1:11" hidden="1">
      <c r="B770" s="141">
        <v>200</v>
      </c>
      <c r="C770" s="476" t="s">
        <v>183</v>
      </c>
      <c r="D770" s="476"/>
      <c r="E770" s="150">
        <f>SUM(E771:E775)</f>
        <v>0</v>
      </c>
      <c r="F770" s="150">
        <f>SUM(F771:F775)</f>
        <v>0</v>
      </c>
      <c r="G770" s="150">
        <f>SUM(G771:G775)</f>
        <v>0</v>
      </c>
      <c r="H770" s="150">
        <f>SUM(H771:H775)</f>
        <v>0</v>
      </c>
      <c r="I770" s="150">
        <f>SUM(I771:I775)</f>
        <v>0</v>
      </c>
      <c r="J770" s="7" t="str">
        <f t="shared" si="48"/>
        <v/>
      </c>
      <c r="K770" s="206"/>
    </row>
    <row r="771" spans="1:11" hidden="1">
      <c r="B771" s="71"/>
      <c r="C771" s="49">
        <v>201</v>
      </c>
      <c r="D771" s="50" t="s">
        <v>184</v>
      </c>
      <c r="E771" s="77"/>
      <c r="F771" s="77"/>
      <c r="G771" s="77"/>
      <c r="H771" s="77"/>
      <c r="I771" s="77"/>
      <c r="J771" s="7" t="str">
        <f t="shared" si="48"/>
        <v/>
      </c>
      <c r="K771" s="206"/>
    </row>
    <row r="772" spans="1:11" hidden="1">
      <c r="B772" s="48"/>
      <c r="C772" s="49">
        <v>202</v>
      </c>
      <c r="D772" s="76" t="s">
        <v>185</v>
      </c>
      <c r="E772" s="77"/>
      <c r="F772" s="77"/>
      <c r="G772" s="77"/>
      <c r="H772" s="77"/>
      <c r="I772" s="77"/>
      <c r="J772" s="7" t="str">
        <f t="shared" si="48"/>
        <v/>
      </c>
      <c r="K772" s="206"/>
    </row>
    <row r="773" spans="1:11" hidden="1">
      <c r="B773" s="48"/>
      <c r="C773" s="49">
        <v>205</v>
      </c>
      <c r="D773" s="76" t="s">
        <v>186</v>
      </c>
      <c r="E773" s="77"/>
      <c r="F773" s="77"/>
      <c r="G773" s="77"/>
      <c r="H773" s="77"/>
      <c r="I773" s="77"/>
      <c r="J773" s="7" t="str">
        <f t="shared" si="48"/>
        <v/>
      </c>
      <c r="K773" s="206"/>
    </row>
    <row r="774" spans="1:11" hidden="1">
      <c r="B774" s="48"/>
      <c r="C774" s="49">
        <v>208</v>
      </c>
      <c r="D774" s="79" t="s">
        <v>187</v>
      </c>
      <c r="E774" s="77"/>
      <c r="F774" s="77"/>
      <c r="G774" s="77"/>
      <c r="H774" s="77"/>
      <c r="I774" s="77"/>
      <c r="J774" s="7" t="str">
        <f t="shared" si="48"/>
        <v/>
      </c>
      <c r="K774" s="206"/>
    </row>
    <row r="775" spans="1:11" hidden="1">
      <c r="B775" s="71"/>
      <c r="C775" s="49">
        <v>209</v>
      </c>
      <c r="D775" s="80" t="s">
        <v>188</v>
      </c>
      <c r="E775" s="77"/>
      <c r="F775" s="77"/>
      <c r="G775" s="77"/>
      <c r="H775" s="77"/>
      <c r="I775" s="77"/>
      <c r="J775" s="7" t="str">
        <f t="shared" si="48"/>
        <v/>
      </c>
      <c r="K775" s="206"/>
    </row>
    <row r="776" spans="1:11" hidden="1">
      <c r="B776" s="141">
        <v>500</v>
      </c>
      <c r="C776" s="476" t="s">
        <v>189</v>
      </c>
      <c r="D776" s="476"/>
      <c r="E776" s="150">
        <f>SUM(E777:E783)</f>
        <v>0</v>
      </c>
      <c r="F776" s="150">
        <f>SUM(F777:F783)</f>
        <v>0</v>
      </c>
      <c r="G776" s="150">
        <f>SUM(G777:G783)</f>
        <v>0</v>
      </c>
      <c r="H776" s="150">
        <f>SUM(H777:H783)</f>
        <v>0</v>
      </c>
      <c r="I776" s="150">
        <f>SUM(I777:I783)</f>
        <v>0</v>
      </c>
      <c r="J776" s="7" t="str">
        <f t="shared" si="48"/>
        <v/>
      </c>
      <c r="K776" s="206"/>
    </row>
    <row r="777" spans="1:11" hidden="1">
      <c r="B777" s="71"/>
      <c r="C777" s="146">
        <v>551</v>
      </c>
      <c r="D777" s="147" t="s">
        <v>190</v>
      </c>
      <c r="E777" s="77"/>
      <c r="F777" s="77"/>
      <c r="G777" s="77"/>
      <c r="H777" s="77"/>
      <c r="I777" s="77"/>
      <c r="J777" s="7" t="str">
        <f t="shared" si="48"/>
        <v/>
      </c>
      <c r="K777" s="206"/>
    </row>
    <row r="778" spans="1:11" hidden="1">
      <c r="B778" s="71"/>
      <c r="C778" s="146">
        <v>552</v>
      </c>
      <c r="D778" s="147" t="s">
        <v>191</v>
      </c>
      <c r="E778" s="77"/>
      <c r="F778" s="77"/>
      <c r="G778" s="77"/>
      <c r="H778" s="77"/>
      <c r="I778" s="77"/>
      <c r="J778" s="7" t="str">
        <f t="shared" si="48"/>
        <v/>
      </c>
      <c r="K778" s="206"/>
    </row>
    <row r="779" spans="1:11" hidden="1">
      <c r="B779" s="148"/>
      <c r="C779" s="146">
        <v>558</v>
      </c>
      <c r="D779" s="149" t="s">
        <v>49</v>
      </c>
      <c r="E779" s="52">
        <v>0</v>
      </c>
      <c r="F779" s="52">
        <v>0</v>
      </c>
      <c r="G779" s="52">
        <v>0</v>
      </c>
      <c r="H779" s="52">
        <v>0</v>
      </c>
      <c r="I779" s="52">
        <v>0</v>
      </c>
      <c r="J779" s="7" t="str">
        <f t="shared" si="48"/>
        <v/>
      </c>
      <c r="K779" s="206"/>
    </row>
    <row r="780" spans="1:11" hidden="1">
      <c r="B780" s="148"/>
      <c r="C780" s="146">
        <v>560</v>
      </c>
      <c r="D780" s="149" t="s">
        <v>192</v>
      </c>
      <c r="E780" s="77"/>
      <c r="F780" s="77"/>
      <c r="G780" s="77"/>
      <c r="H780" s="77"/>
      <c r="I780" s="77"/>
      <c r="J780" s="7" t="str">
        <f t="shared" si="48"/>
        <v/>
      </c>
      <c r="K780" s="206"/>
    </row>
    <row r="781" spans="1:11" hidden="1">
      <c r="B781" s="148"/>
      <c r="C781" s="146">
        <v>580</v>
      </c>
      <c r="D781" s="147" t="s">
        <v>193</v>
      </c>
      <c r="E781" s="77"/>
      <c r="F781" s="77"/>
      <c r="G781" s="77"/>
      <c r="H781" s="77"/>
      <c r="I781" s="77"/>
      <c r="J781" s="7" t="str">
        <f t="shared" si="48"/>
        <v/>
      </c>
      <c r="K781" s="206"/>
    </row>
    <row r="782" spans="1:11" hidden="1">
      <c r="B782" s="71"/>
      <c r="C782" s="146">
        <v>588</v>
      </c>
      <c r="D782" s="147" t="s">
        <v>194</v>
      </c>
      <c r="E782" s="52">
        <v>0</v>
      </c>
      <c r="F782" s="52">
        <v>0</v>
      </c>
      <c r="G782" s="52">
        <v>0</v>
      </c>
      <c r="H782" s="52">
        <v>0</v>
      </c>
      <c r="I782" s="52">
        <v>0</v>
      </c>
      <c r="J782" s="7" t="str">
        <f t="shared" si="48"/>
        <v/>
      </c>
      <c r="K782" s="206"/>
    </row>
    <row r="783" spans="1:11" hidden="1">
      <c r="B783" s="71"/>
      <c r="C783" s="49">
        <v>590</v>
      </c>
      <c r="D783" s="147" t="s">
        <v>195</v>
      </c>
      <c r="E783" s="77"/>
      <c r="F783" s="77"/>
      <c r="G783" s="77"/>
      <c r="H783" s="77"/>
      <c r="I783" s="77"/>
      <c r="J783" s="7" t="str">
        <f t="shared" si="48"/>
        <v/>
      </c>
      <c r="K783" s="206"/>
    </row>
    <row r="784" spans="1:11" ht="15.75" hidden="1" customHeight="1">
      <c r="A784" s="93">
        <v>5</v>
      </c>
      <c r="B784" s="141">
        <v>800</v>
      </c>
      <c r="C784" s="477" t="s">
        <v>196</v>
      </c>
      <c r="D784" s="477"/>
      <c r="E784" s="362"/>
      <c r="F784" s="362"/>
      <c r="G784" s="362"/>
      <c r="H784" s="362"/>
      <c r="I784" s="362"/>
      <c r="J784" s="7" t="str">
        <f t="shared" si="48"/>
        <v/>
      </c>
      <c r="K784" s="206"/>
    </row>
    <row r="785" spans="1:11">
      <c r="A785" s="94">
        <v>10</v>
      </c>
      <c r="B785" s="141">
        <v>1000</v>
      </c>
      <c r="C785" s="476" t="s">
        <v>197</v>
      </c>
      <c r="D785" s="476"/>
      <c r="E785" s="142">
        <f>SUM(E786:E802)</f>
        <v>0</v>
      </c>
      <c r="F785" s="142">
        <f>SUM(F786:F802)</f>
        <v>0</v>
      </c>
      <c r="G785" s="142">
        <f>SUM(G786:G802)</f>
        <v>0</v>
      </c>
      <c r="H785" s="142">
        <f>SUM(H786:H802)</f>
        <v>0</v>
      </c>
      <c r="I785" s="142">
        <f>SUM(I786:I802)</f>
        <v>0</v>
      </c>
      <c r="J785" s="7" t="str">
        <f t="shared" si="48"/>
        <v/>
      </c>
      <c r="K785" s="206"/>
    </row>
    <row r="786" spans="1:11" hidden="1">
      <c r="A786" s="94">
        <v>15</v>
      </c>
      <c r="B786" s="48"/>
      <c r="C786" s="49">
        <v>1011</v>
      </c>
      <c r="D786" s="76" t="s">
        <v>198</v>
      </c>
      <c r="E786" s="77"/>
      <c r="F786" s="77"/>
      <c r="G786" s="77"/>
      <c r="H786" s="77"/>
      <c r="I786" s="77"/>
      <c r="J786" s="7" t="str">
        <f t="shared" si="48"/>
        <v/>
      </c>
      <c r="K786" s="206"/>
    </row>
    <row r="787" spans="1:11" hidden="1">
      <c r="A787" s="93">
        <v>35</v>
      </c>
      <c r="B787" s="48"/>
      <c r="C787" s="49">
        <v>1012</v>
      </c>
      <c r="D787" s="76" t="s">
        <v>199</v>
      </c>
      <c r="E787" s="77"/>
      <c r="F787" s="77"/>
      <c r="G787" s="77"/>
      <c r="H787" s="77"/>
      <c r="I787" s="77"/>
      <c r="J787" s="7" t="str">
        <f t="shared" si="48"/>
        <v/>
      </c>
      <c r="K787" s="206"/>
    </row>
    <row r="788" spans="1:11" hidden="1">
      <c r="A788" s="94">
        <v>40</v>
      </c>
      <c r="B788" s="48"/>
      <c r="C788" s="49">
        <v>1013</v>
      </c>
      <c r="D788" s="76" t="s">
        <v>200</v>
      </c>
      <c r="E788" s="77"/>
      <c r="F788" s="77"/>
      <c r="G788" s="77"/>
      <c r="H788" s="77"/>
      <c r="I788" s="77"/>
      <c r="J788" s="7" t="str">
        <f t="shared" si="48"/>
        <v/>
      </c>
      <c r="K788" s="206"/>
    </row>
    <row r="789" spans="1:11" hidden="1">
      <c r="A789" s="94">
        <v>45</v>
      </c>
      <c r="B789" s="48"/>
      <c r="C789" s="49">
        <v>1014</v>
      </c>
      <c r="D789" s="76" t="s">
        <v>201</v>
      </c>
      <c r="E789" s="77"/>
      <c r="F789" s="77"/>
      <c r="G789" s="77"/>
      <c r="H789" s="77"/>
      <c r="I789" s="77"/>
      <c r="J789" s="7" t="str">
        <f t="shared" si="48"/>
        <v/>
      </c>
      <c r="K789" s="206"/>
    </row>
    <row r="790" spans="1:11">
      <c r="A790" s="94">
        <v>50</v>
      </c>
      <c r="B790" s="48"/>
      <c r="C790" s="49">
        <v>1015</v>
      </c>
      <c r="D790" s="76" t="s">
        <v>202</v>
      </c>
      <c r="E790" s="55"/>
      <c r="F790" s="55"/>
      <c r="G790" s="55"/>
      <c r="H790" s="55"/>
      <c r="I790" s="55"/>
      <c r="J790" s="7" t="str">
        <f t="shared" si="48"/>
        <v/>
      </c>
      <c r="K790" s="206"/>
    </row>
    <row r="791" spans="1:11" hidden="1">
      <c r="A791" s="94">
        <v>55</v>
      </c>
      <c r="B791" s="48"/>
      <c r="C791" s="58">
        <v>1016</v>
      </c>
      <c r="D791" s="78" t="s">
        <v>203</v>
      </c>
      <c r="E791" s="280"/>
      <c r="F791" s="280"/>
      <c r="G791" s="280"/>
      <c r="H791" s="280"/>
      <c r="I791" s="280"/>
      <c r="J791" s="7" t="str">
        <f t="shared" si="48"/>
        <v/>
      </c>
      <c r="K791" s="206"/>
    </row>
    <row r="792" spans="1:11">
      <c r="A792" s="94">
        <v>60</v>
      </c>
      <c r="B792" s="67"/>
      <c r="C792" s="49">
        <v>1020</v>
      </c>
      <c r="D792" s="50" t="s">
        <v>204</v>
      </c>
      <c r="E792" s="55"/>
      <c r="F792" s="55"/>
      <c r="G792" s="55"/>
      <c r="H792" s="55"/>
      <c r="I792" s="55"/>
      <c r="J792" s="7" t="str">
        <f t="shared" si="48"/>
        <v/>
      </c>
      <c r="K792" s="206"/>
    </row>
    <row r="793" spans="1:11" hidden="1">
      <c r="A793" s="93">
        <v>65</v>
      </c>
      <c r="B793" s="48"/>
      <c r="C793" s="49">
        <v>1030</v>
      </c>
      <c r="D793" s="76" t="s">
        <v>205</v>
      </c>
      <c r="E793" s="77"/>
      <c r="F793" s="77"/>
      <c r="G793" s="77"/>
      <c r="H793" s="77"/>
      <c r="I793" s="77"/>
      <c r="J793" s="7" t="str">
        <f t="shared" si="48"/>
        <v/>
      </c>
      <c r="K793" s="206"/>
    </row>
    <row r="794" spans="1:11" hidden="1">
      <c r="A794" s="94">
        <v>70</v>
      </c>
      <c r="B794" s="48"/>
      <c r="C794" s="49">
        <v>1051</v>
      </c>
      <c r="D794" s="76" t="s">
        <v>206</v>
      </c>
      <c r="E794" s="77"/>
      <c r="F794" s="77"/>
      <c r="G794" s="77"/>
      <c r="H794" s="77"/>
      <c r="I794" s="77"/>
      <c r="J794" s="7" t="str">
        <f t="shared" si="48"/>
        <v/>
      </c>
      <c r="K794" s="206"/>
    </row>
    <row r="795" spans="1:11" hidden="1">
      <c r="A795" s="94">
        <v>75</v>
      </c>
      <c r="B795" s="48"/>
      <c r="C795" s="49">
        <v>1052</v>
      </c>
      <c r="D795" s="76" t="s">
        <v>207</v>
      </c>
      <c r="E795" s="77"/>
      <c r="F795" s="77"/>
      <c r="G795" s="77"/>
      <c r="H795" s="77"/>
      <c r="I795" s="77"/>
      <c r="J795" s="7" t="str">
        <f t="shared" si="48"/>
        <v/>
      </c>
      <c r="K795" s="206"/>
    </row>
    <row r="796" spans="1:11" hidden="1">
      <c r="A796" s="94">
        <v>80</v>
      </c>
      <c r="B796" s="48"/>
      <c r="C796" s="49">
        <v>1053</v>
      </c>
      <c r="D796" s="76" t="s">
        <v>208</v>
      </c>
      <c r="E796" s="77"/>
      <c r="F796" s="77"/>
      <c r="G796" s="77"/>
      <c r="H796" s="77"/>
      <c r="I796" s="77"/>
      <c r="J796" s="7" t="str">
        <f t="shared" si="48"/>
        <v/>
      </c>
      <c r="K796" s="206"/>
    </row>
    <row r="797" spans="1:11" hidden="1">
      <c r="A797" s="94">
        <v>80</v>
      </c>
      <c r="B797" s="48"/>
      <c r="C797" s="49">
        <v>1062</v>
      </c>
      <c r="D797" s="50" t="s">
        <v>209</v>
      </c>
      <c r="E797" s="77"/>
      <c r="F797" s="77"/>
      <c r="G797" s="77"/>
      <c r="H797" s="77"/>
      <c r="I797" s="77"/>
      <c r="J797" s="7" t="str">
        <f t="shared" si="48"/>
        <v/>
      </c>
      <c r="K797" s="206"/>
    </row>
    <row r="798" spans="1:11" hidden="1">
      <c r="A798" s="94">
        <v>85</v>
      </c>
      <c r="B798" s="48"/>
      <c r="C798" s="49">
        <v>1063</v>
      </c>
      <c r="D798" s="79" t="s">
        <v>210</v>
      </c>
      <c r="E798" s="77"/>
      <c r="F798" s="77"/>
      <c r="G798" s="77"/>
      <c r="H798" s="77"/>
      <c r="I798" s="77"/>
      <c r="J798" s="7" t="str">
        <f t="shared" si="48"/>
        <v/>
      </c>
      <c r="K798" s="206"/>
    </row>
    <row r="799" spans="1:11" hidden="1">
      <c r="A799" s="94">
        <v>90</v>
      </c>
      <c r="B799" s="48"/>
      <c r="C799" s="49">
        <v>1069</v>
      </c>
      <c r="D799" s="79" t="s">
        <v>211</v>
      </c>
      <c r="E799" s="77"/>
      <c r="F799" s="77"/>
      <c r="G799" s="77"/>
      <c r="H799" s="77"/>
      <c r="I799" s="77"/>
      <c r="J799" s="7" t="str">
        <f t="shared" ref="J799:J830" si="49">(IF(OR($E799&lt;&gt;0,$F799&lt;&gt;0,$G799&lt;&gt;0,$H799&lt;&gt;0,$I799&lt;&gt;0),$J$2,""))</f>
        <v/>
      </c>
      <c r="K799" s="206"/>
    </row>
    <row r="800" spans="1:11" hidden="1">
      <c r="A800" s="94">
        <v>90</v>
      </c>
      <c r="B800" s="67"/>
      <c r="C800" s="49">
        <v>1091</v>
      </c>
      <c r="D800" s="76" t="s">
        <v>212</v>
      </c>
      <c r="E800" s="77"/>
      <c r="F800" s="77"/>
      <c r="G800" s="77"/>
      <c r="H800" s="77"/>
      <c r="I800" s="77"/>
      <c r="J800" s="7" t="str">
        <f t="shared" si="49"/>
        <v/>
      </c>
      <c r="K800" s="206"/>
    </row>
    <row r="801" spans="1:11" hidden="1">
      <c r="A801" s="93">
        <v>115</v>
      </c>
      <c r="B801" s="48"/>
      <c r="C801" s="49">
        <v>1092</v>
      </c>
      <c r="D801" s="76" t="s">
        <v>213</v>
      </c>
      <c r="E801" s="77"/>
      <c r="F801" s="77"/>
      <c r="G801" s="77"/>
      <c r="H801" s="77"/>
      <c r="I801" s="77"/>
      <c r="J801" s="7" t="str">
        <f t="shared" si="49"/>
        <v/>
      </c>
      <c r="K801" s="206"/>
    </row>
    <row r="802" spans="1:11" hidden="1">
      <c r="A802" s="93">
        <v>125</v>
      </c>
      <c r="B802" s="48"/>
      <c r="C802" s="49">
        <v>1098</v>
      </c>
      <c r="D802" s="76" t="s">
        <v>214</v>
      </c>
      <c r="E802" s="77"/>
      <c r="F802" s="77"/>
      <c r="G802" s="77"/>
      <c r="H802" s="77"/>
      <c r="I802" s="77"/>
      <c r="J802" s="7" t="str">
        <f t="shared" si="49"/>
        <v/>
      </c>
      <c r="K802" s="206"/>
    </row>
    <row r="803" spans="1:11" hidden="1">
      <c r="A803" s="94">
        <v>130</v>
      </c>
      <c r="B803" s="141">
        <v>1900</v>
      </c>
      <c r="C803" s="471" t="s">
        <v>215</v>
      </c>
      <c r="D803" s="471"/>
      <c r="E803" s="150">
        <f>SUM(E804:E806)</f>
        <v>0</v>
      </c>
      <c r="F803" s="150">
        <f>SUM(F804:F806)</f>
        <v>0</v>
      </c>
      <c r="G803" s="150">
        <f>SUM(G804:G806)</f>
        <v>0</v>
      </c>
      <c r="H803" s="150">
        <f>SUM(H804:H806)</f>
        <v>0</v>
      </c>
      <c r="I803" s="150">
        <f>SUM(I804:I806)</f>
        <v>0</v>
      </c>
      <c r="J803" s="7" t="str">
        <f t="shared" si="49"/>
        <v/>
      </c>
      <c r="K803" s="206"/>
    </row>
    <row r="804" spans="1:11" hidden="1">
      <c r="A804" s="94">
        <v>135</v>
      </c>
      <c r="B804" s="48"/>
      <c r="C804" s="49">
        <v>1901</v>
      </c>
      <c r="D804" s="104" t="s">
        <v>216</v>
      </c>
      <c r="E804" s="77"/>
      <c r="F804" s="77"/>
      <c r="G804" s="77"/>
      <c r="H804" s="77"/>
      <c r="I804" s="77"/>
      <c r="J804" s="7" t="str">
        <f t="shared" si="49"/>
        <v/>
      </c>
      <c r="K804" s="206"/>
    </row>
    <row r="805" spans="1:11" hidden="1">
      <c r="A805" s="94">
        <v>140</v>
      </c>
      <c r="B805" s="153"/>
      <c r="C805" s="49">
        <v>1981</v>
      </c>
      <c r="D805" s="104" t="s">
        <v>217</v>
      </c>
      <c r="E805" s="77"/>
      <c r="F805" s="77"/>
      <c r="G805" s="77"/>
      <c r="H805" s="77"/>
      <c r="I805" s="77"/>
      <c r="J805" s="7" t="str">
        <f t="shared" si="49"/>
        <v/>
      </c>
      <c r="K805" s="206"/>
    </row>
    <row r="806" spans="1:11" hidden="1">
      <c r="A806" s="94">
        <v>145</v>
      </c>
      <c r="B806" s="48"/>
      <c r="C806" s="49">
        <v>1991</v>
      </c>
      <c r="D806" s="104" t="s">
        <v>218</v>
      </c>
      <c r="E806" s="77"/>
      <c r="F806" s="77"/>
      <c r="G806" s="77"/>
      <c r="H806" s="77"/>
      <c r="I806" s="77"/>
      <c r="J806" s="7" t="str">
        <f t="shared" si="49"/>
        <v/>
      </c>
      <c r="K806" s="206"/>
    </row>
    <row r="807" spans="1:11" hidden="1">
      <c r="A807" s="94">
        <v>150</v>
      </c>
      <c r="B807" s="141">
        <v>2100</v>
      </c>
      <c r="C807" s="471" t="s">
        <v>219</v>
      </c>
      <c r="D807" s="471"/>
      <c r="E807" s="150">
        <f>SUM(E808:E812)</f>
        <v>0</v>
      </c>
      <c r="F807" s="150">
        <f>SUM(F808:F812)</f>
        <v>0</v>
      </c>
      <c r="G807" s="150">
        <f>SUM(G808:G812)</f>
        <v>0</v>
      </c>
      <c r="H807" s="150">
        <f>SUM(H808:H812)</f>
        <v>0</v>
      </c>
      <c r="I807" s="150">
        <f>SUM(I808:I812)</f>
        <v>0</v>
      </c>
      <c r="J807" s="7" t="str">
        <f t="shared" si="49"/>
        <v/>
      </c>
      <c r="K807" s="206"/>
    </row>
    <row r="808" spans="1:11" hidden="1">
      <c r="A808" s="94">
        <v>155</v>
      </c>
      <c r="B808" s="48"/>
      <c r="C808" s="49">
        <v>2110</v>
      </c>
      <c r="D808" s="79" t="s">
        <v>220</v>
      </c>
      <c r="E808" s="77"/>
      <c r="F808" s="77"/>
      <c r="G808" s="77"/>
      <c r="H808" s="77"/>
      <c r="I808" s="77"/>
      <c r="J808" s="7" t="str">
        <f t="shared" si="49"/>
        <v/>
      </c>
      <c r="K808" s="206"/>
    </row>
    <row r="809" spans="1:11" hidden="1">
      <c r="A809" s="94">
        <v>160</v>
      </c>
      <c r="B809" s="153"/>
      <c r="C809" s="49">
        <v>2120</v>
      </c>
      <c r="D809" s="79" t="s">
        <v>221</v>
      </c>
      <c r="E809" s="77"/>
      <c r="F809" s="77"/>
      <c r="G809" s="77"/>
      <c r="H809" s="77"/>
      <c r="I809" s="77"/>
      <c r="J809" s="7" t="str">
        <f t="shared" si="49"/>
        <v/>
      </c>
      <c r="K809" s="206"/>
    </row>
    <row r="810" spans="1:11" hidden="1">
      <c r="A810" s="94">
        <v>165</v>
      </c>
      <c r="B810" s="153"/>
      <c r="C810" s="49">
        <v>2125</v>
      </c>
      <c r="D810" s="79" t="s">
        <v>222</v>
      </c>
      <c r="E810" s="52">
        <v>0</v>
      </c>
      <c r="F810" s="52">
        <v>0</v>
      </c>
      <c r="G810" s="52">
        <v>0</v>
      </c>
      <c r="H810" s="52">
        <v>0</v>
      </c>
      <c r="I810" s="52">
        <v>0</v>
      </c>
      <c r="J810" s="7" t="str">
        <f t="shared" si="49"/>
        <v/>
      </c>
      <c r="K810" s="206"/>
    </row>
    <row r="811" spans="1:11" hidden="1">
      <c r="A811" s="94">
        <v>175</v>
      </c>
      <c r="B811" s="71"/>
      <c r="C811" s="49">
        <v>2140</v>
      </c>
      <c r="D811" s="79" t="s">
        <v>223</v>
      </c>
      <c r="E811" s="52">
        <v>0</v>
      </c>
      <c r="F811" s="52">
        <v>0</v>
      </c>
      <c r="G811" s="52">
        <v>0</v>
      </c>
      <c r="H811" s="52">
        <v>0</v>
      </c>
      <c r="I811" s="52">
        <v>0</v>
      </c>
      <c r="J811" s="7" t="str">
        <f t="shared" si="49"/>
        <v/>
      </c>
      <c r="K811" s="206"/>
    </row>
    <row r="812" spans="1:11" hidden="1">
      <c r="A812" s="94">
        <v>180</v>
      </c>
      <c r="B812" s="48"/>
      <c r="C812" s="49">
        <v>2190</v>
      </c>
      <c r="D812" s="79" t="s">
        <v>224</v>
      </c>
      <c r="E812" s="77"/>
      <c r="F812" s="77"/>
      <c r="G812" s="77"/>
      <c r="H812" s="77"/>
      <c r="I812" s="77"/>
      <c r="J812" s="7" t="str">
        <f t="shared" si="49"/>
        <v/>
      </c>
      <c r="K812" s="206"/>
    </row>
    <row r="813" spans="1:11" hidden="1">
      <c r="A813" s="94">
        <v>185</v>
      </c>
      <c r="B813" s="141">
        <v>2200</v>
      </c>
      <c r="C813" s="471" t="s">
        <v>225</v>
      </c>
      <c r="D813" s="471"/>
      <c r="E813" s="150">
        <f>SUM(E814:E815)</f>
        <v>0</v>
      </c>
      <c r="F813" s="150">
        <f>SUM(F814:F815)</f>
        <v>0</v>
      </c>
      <c r="G813" s="150">
        <f>SUM(G814:G815)</f>
        <v>0</v>
      </c>
      <c r="H813" s="150">
        <f>SUM(H814:H815)</f>
        <v>0</v>
      </c>
      <c r="I813" s="150">
        <f>SUM(I814:I815)</f>
        <v>0</v>
      </c>
      <c r="J813" s="7" t="str">
        <f t="shared" si="49"/>
        <v/>
      </c>
      <c r="K813" s="206"/>
    </row>
    <row r="814" spans="1:11" hidden="1">
      <c r="A814" s="94">
        <v>190</v>
      </c>
      <c r="B814" s="48"/>
      <c r="C814" s="49">
        <v>2221</v>
      </c>
      <c r="D814" s="50" t="s">
        <v>226</v>
      </c>
      <c r="E814" s="77"/>
      <c r="F814" s="77"/>
      <c r="G814" s="77"/>
      <c r="H814" s="77"/>
      <c r="I814" s="77"/>
      <c r="J814" s="7" t="str">
        <f t="shared" si="49"/>
        <v/>
      </c>
      <c r="K814" s="206"/>
    </row>
    <row r="815" spans="1:11" hidden="1">
      <c r="A815" s="94">
        <v>200</v>
      </c>
      <c r="B815" s="48"/>
      <c r="C815" s="49">
        <v>2224</v>
      </c>
      <c r="D815" s="50" t="s">
        <v>227</v>
      </c>
      <c r="E815" s="77"/>
      <c r="F815" s="77"/>
      <c r="G815" s="77"/>
      <c r="H815" s="77"/>
      <c r="I815" s="77"/>
      <c r="J815" s="7" t="str">
        <f t="shared" si="49"/>
        <v/>
      </c>
      <c r="K815" s="206"/>
    </row>
    <row r="816" spans="1:11" hidden="1">
      <c r="A816" s="94">
        <v>200</v>
      </c>
      <c r="B816" s="141">
        <v>2500</v>
      </c>
      <c r="C816" s="471" t="s">
        <v>228</v>
      </c>
      <c r="D816" s="471"/>
      <c r="E816" s="362"/>
      <c r="F816" s="362"/>
      <c r="G816" s="362"/>
      <c r="H816" s="362"/>
      <c r="I816" s="362"/>
      <c r="J816" s="7" t="str">
        <f t="shared" si="49"/>
        <v/>
      </c>
      <c r="K816" s="206"/>
    </row>
    <row r="817" spans="1:11" ht="15.75" hidden="1" customHeight="1">
      <c r="A817" s="94">
        <v>205</v>
      </c>
      <c r="B817" s="141">
        <v>2600</v>
      </c>
      <c r="C817" s="473" t="s">
        <v>229</v>
      </c>
      <c r="D817" s="473"/>
      <c r="E817" s="362"/>
      <c r="F817" s="362"/>
      <c r="G817" s="362"/>
      <c r="H817" s="362"/>
      <c r="I817" s="362"/>
      <c r="J817" s="7" t="str">
        <f t="shared" si="49"/>
        <v/>
      </c>
      <c r="K817" s="206"/>
    </row>
    <row r="818" spans="1:11" ht="15.75" hidden="1" customHeight="1">
      <c r="A818" s="94">
        <v>210</v>
      </c>
      <c r="B818" s="141">
        <v>2700</v>
      </c>
      <c r="C818" s="473" t="s">
        <v>230</v>
      </c>
      <c r="D818" s="473"/>
      <c r="E818" s="362"/>
      <c r="F818" s="362"/>
      <c r="G818" s="362"/>
      <c r="H818" s="362"/>
      <c r="I818" s="362"/>
      <c r="J818" s="7" t="str">
        <f t="shared" si="49"/>
        <v/>
      </c>
      <c r="K818" s="206"/>
    </row>
    <row r="819" spans="1:11" ht="36" hidden="1" customHeight="1">
      <c r="A819" s="94">
        <v>215</v>
      </c>
      <c r="B819" s="141">
        <v>2800</v>
      </c>
      <c r="C819" s="473" t="s">
        <v>523</v>
      </c>
      <c r="D819" s="473"/>
      <c r="E819" s="362"/>
      <c r="F819" s="362"/>
      <c r="G819" s="362"/>
      <c r="H819" s="362"/>
      <c r="I819" s="362"/>
      <c r="J819" s="7" t="str">
        <f t="shared" si="49"/>
        <v/>
      </c>
      <c r="K819" s="206"/>
    </row>
    <row r="820" spans="1:11" hidden="1">
      <c r="A820" s="93">
        <v>220</v>
      </c>
      <c r="B820" s="141">
        <v>2900</v>
      </c>
      <c r="C820" s="471" t="s">
        <v>232</v>
      </c>
      <c r="D820" s="471"/>
      <c r="E820" s="150">
        <f>SUM(E821:E828)</f>
        <v>0</v>
      </c>
      <c r="F820" s="150">
        <f>SUM(F821:F828)</f>
        <v>0</v>
      </c>
      <c r="G820" s="150">
        <f>SUM(G821:G828)</f>
        <v>0</v>
      </c>
      <c r="H820" s="150">
        <f>SUM(H821:H828)</f>
        <v>0</v>
      </c>
      <c r="I820" s="150">
        <f>SUM(I821:I828)</f>
        <v>0</v>
      </c>
      <c r="J820" s="7" t="str">
        <f t="shared" si="49"/>
        <v/>
      </c>
      <c r="K820" s="206"/>
    </row>
    <row r="821" spans="1:11" hidden="1">
      <c r="A821" s="94">
        <v>225</v>
      </c>
      <c r="B821" s="153"/>
      <c r="C821" s="49">
        <v>2910</v>
      </c>
      <c r="D821" s="155" t="s">
        <v>233</v>
      </c>
      <c r="E821" s="77"/>
      <c r="F821" s="77"/>
      <c r="G821" s="77"/>
      <c r="H821" s="77"/>
      <c r="I821" s="77"/>
      <c r="J821" s="7" t="str">
        <f t="shared" si="49"/>
        <v/>
      </c>
      <c r="K821" s="206"/>
    </row>
    <row r="822" spans="1:11" hidden="1">
      <c r="A822" s="94">
        <v>230</v>
      </c>
      <c r="B822" s="153"/>
      <c r="C822" s="49">
        <v>2920</v>
      </c>
      <c r="D822" s="155" t="s">
        <v>234</v>
      </c>
      <c r="E822" s="77"/>
      <c r="F822" s="77"/>
      <c r="G822" s="77"/>
      <c r="H822" s="77"/>
      <c r="I822" s="77"/>
      <c r="J822" s="7" t="str">
        <f t="shared" si="49"/>
        <v/>
      </c>
      <c r="K822" s="206"/>
    </row>
    <row r="823" spans="1:11" hidden="1">
      <c r="A823" s="94">
        <v>245</v>
      </c>
      <c r="B823" s="153"/>
      <c r="C823" s="49">
        <v>2969</v>
      </c>
      <c r="D823" s="155" t="s">
        <v>235</v>
      </c>
      <c r="E823" s="77"/>
      <c r="F823" s="77"/>
      <c r="G823" s="77"/>
      <c r="H823" s="77"/>
      <c r="I823" s="77"/>
      <c r="J823" s="7" t="str">
        <f t="shared" si="49"/>
        <v/>
      </c>
      <c r="K823" s="206"/>
    </row>
    <row r="824" spans="1:11" hidden="1">
      <c r="A824" s="93">
        <v>220</v>
      </c>
      <c r="B824" s="153"/>
      <c r="C824" s="156">
        <v>2970</v>
      </c>
      <c r="D824" s="157" t="s">
        <v>236</v>
      </c>
      <c r="E824" s="312"/>
      <c r="F824" s="312"/>
      <c r="G824" s="312"/>
      <c r="H824" s="312"/>
      <c r="I824" s="312"/>
      <c r="J824" s="7" t="str">
        <f t="shared" si="49"/>
        <v/>
      </c>
      <c r="K824" s="206"/>
    </row>
    <row r="825" spans="1:11" hidden="1">
      <c r="A825" s="94">
        <v>225</v>
      </c>
      <c r="B825" s="153"/>
      <c r="C825" s="49">
        <v>2989</v>
      </c>
      <c r="D825" s="155" t="s">
        <v>237</v>
      </c>
      <c r="E825" s="77"/>
      <c r="F825" s="77"/>
      <c r="G825" s="77"/>
      <c r="H825" s="77"/>
      <c r="I825" s="77"/>
      <c r="J825" s="7" t="str">
        <f t="shared" si="49"/>
        <v/>
      </c>
      <c r="K825" s="206"/>
    </row>
    <row r="826" spans="1:11" hidden="1">
      <c r="A826" s="94">
        <v>230</v>
      </c>
      <c r="B826" s="48"/>
      <c r="C826" s="49">
        <v>2990</v>
      </c>
      <c r="D826" s="155" t="s">
        <v>238</v>
      </c>
      <c r="E826" s="77"/>
      <c r="F826" s="77"/>
      <c r="G826" s="77"/>
      <c r="H826" s="77"/>
      <c r="I826" s="77"/>
      <c r="J826" s="7" t="str">
        <f t="shared" si="49"/>
        <v/>
      </c>
      <c r="K826" s="206"/>
    </row>
    <row r="827" spans="1:11" hidden="1">
      <c r="A827" s="94">
        <v>235</v>
      </c>
      <c r="B827" s="48"/>
      <c r="C827" s="49">
        <v>2991</v>
      </c>
      <c r="D827" s="155" t="s">
        <v>239</v>
      </c>
      <c r="E827" s="77"/>
      <c r="F827" s="77"/>
      <c r="G827" s="77"/>
      <c r="H827" s="77"/>
      <c r="I827" s="77"/>
      <c r="J827" s="7" t="str">
        <f t="shared" si="49"/>
        <v/>
      </c>
      <c r="K827" s="206"/>
    </row>
    <row r="828" spans="1:11" hidden="1">
      <c r="A828" s="94">
        <v>240</v>
      </c>
      <c r="B828" s="48"/>
      <c r="C828" s="49">
        <v>2992</v>
      </c>
      <c r="D828" s="365" t="s">
        <v>240</v>
      </c>
      <c r="E828" s="77"/>
      <c r="F828" s="77"/>
      <c r="G828" s="77"/>
      <c r="H828" s="77"/>
      <c r="I828" s="77"/>
      <c r="J828" s="7" t="str">
        <f t="shared" si="49"/>
        <v/>
      </c>
      <c r="K828" s="206"/>
    </row>
    <row r="829" spans="1:11" hidden="1">
      <c r="A829" s="94">
        <v>245</v>
      </c>
      <c r="B829" s="141">
        <v>3300</v>
      </c>
      <c r="C829" s="160" t="s">
        <v>241</v>
      </c>
      <c r="D829" s="161"/>
      <c r="E829" s="150">
        <f>SUM(E830:E834)</f>
        <v>0</v>
      </c>
      <c r="F829" s="150">
        <f>SUM(F830:F834)</f>
        <v>0</v>
      </c>
      <c r="G829" s="150">
        <f>SUM(G830:G834)</f>
        <v>0</v>
      </c>
      <c r="H829" s="150">
        <f>SUM(H830:H834)</f>
        <v>0</v>
      </c>
      <c r="I829" s="150">
        <f>SUM(I830:I834)</f>
        <v>0</v>
      </c>
      <c r="J829" s="7" t="str">
        <f t="shared" si="49"/>
        <v/>
      </c>
      <c r="K829" s="206"/>
    </row>
    <row r="830" spans="1:11" hidden="1">
      <c r="A830" s="93">
        <v>250</v>
      </c>
      <c r="B830" s="71"/>
      <c r="C830" s="49">
        <v>3301</v>
      </c>
      <c r="D830" s="162" t="s">
        <v>242</v>
      </c>
      <c r="E830" s="52">
        <v>0</v>
      </c>
      <c r="F830" s="52">
        <v>0</v>
      </c>
      <c r="G830" s="52">
        <v>0</v>
      </c>
      <c r="H830" s="52">
        <v>0</v>
      </c>
      <c r="I830" s="52">
        <v>0</v>
      </c>
      <c r="J830" s="7" t="str">
        <f t="shared" si="49"/>
        <v/>
      </c>
      <c r="K830" s="206"/>
    </row>
    <row r="831" spans="1:11" hidden="1">
      <c r="A831" s="94">
        <v>255</v>
      </c>
      <c r="B831" s="71"/>
      <c r="C831" s="49">
        <v>3302</v>
      </c>
      <c r="D831" s="162" t="s">
        <v>243</v>
      </c>
      <c r="E831" s="52">
        <v>0</v>
      </c>
      <c r="F831" s="52">
        <v>0</v>
      </c>
      <c r="G831" s="52">
        <v>0</v>
      </c>
      <c r="H831" s="52">
        <v>0</v>
      </c>
      <c r="I831" s="52">
        <v>0</v>
      </c>
      <c r="J831" s="7" t="str">
        <f t="shared" ref="J831:J862" si="50">(IF(OR($E831&lt;&gt;0,$F831&lt;&gt;0,$G831&lt;&gt;0,$H831&lt;&gt;0,$I831&lt;&gt;0),$J$2,""))</f>
        <v/>
      </c>
      <c r="K831" s="206"/>
    </row>
    <row r="832" spans="1:11" hidden="1">
      <c r="A832" s="94">
        <v>265</v>
      </c>
      <c r="B832" s="71"/>
      <c r="C832" s="49">
        <v>3304</v>
      </c>
      <c r="D832" s="162" t="s">
        <v>244</v>
      </c>
      <c r="E832" s="52">
        <v>0</v>
      </c>
      <c r="F832" s="52">
        <v>0</v>
      </c>
      <c r="G832" s="52">
        <v>0</v>
      </c>
      <c r="H832" s="52">
        <v>0</v>
      </c>
      <c r="I832" s="52">
        <v>0</v>
      </c>
      <c r="J832" s="7" t="str">
        <f t="shared" si="50"/>
        <v/>
      </c>
      <c r="K832" s="206"/>
    </row>
    <row r="833" spans="1:11" hidden="1">
      <c r="A833" s="93">
        <v>270</v>
      </c>
      <c r="B833" s="71"/>
      <c r="C833" s="49">
        <v>3306</v>
      </c>
      <c r="D833" s="162" t="s">
        <v>245</v>
      </c>
      <c r="E833" s="52">
        <v>0</v>
      </c>
      <c r="F833" s="52">
        <v>0</v>
      </c>
      <c r="G833" s="52">
        <v>0</v>
      </c>
      <c r="H833" s="52">
        <v>0</v>
      </c>
      <c r="I833" s="52">
        <v>0</v>
      </c>
      <c r="J833" s="7" t="str">
        <f t="shared" si="50"/>
        <v/>
      </c>
      <c r="K833" s="206"/>
    </row>
    <row r="834" spans="1:11" hidden="1">
      <c r="A834" s="93">
        <v>290</v>
      </c>
      <c r="B834" s="71"/>
      <c r="C834" s="49">
        <v>3307</v>
      </c>
      <c r="D834" s="162" t="s">
        <v>246</v>
      </c>
      <c r="E834" s="52">
        <v>0</v>
      </c>
      <c r="F834" s="52">
        <v>0</v>
      </c>
      <c r="G834" s="52">
        <v>0</v>
      </c>
      <c r="H834" s="52">
        <v>0</v>
      </c>
      <c r="I834" s="52">
        <v>0</v>
      </c>
      <c r="J834" s="7" t="str">
        <f t="shared" si="50"/>
        <v/>
      </c>
      <c r="K834" s="206"/>
    </row>
    <row r="835" spans="1:11" hidden="1">
      <c r="A835" s="93">
        <v>320</v>
      </c>
      <c r="B835" s="141">
        <v>3900</v>
      </c>
      <c r="C835" s="471" t="s">
        <v>247</v>
      </c>
      <c r="D835" s="471"/>
      <c r="E835" s="82">
        <v>0</v>
      </c>
      <c r="F835" s="82">
        <v>0</v>
      </c>
      <c r="G835" s="82">
        <v>0</v>
      </c>
      <c r="H835" s="82">
        <v>0</v>
      </c>
      <c r="I835" s="82">
        <v>0</v>
      </c>
      <c r="J835" s="7" t="str">
        <f t="shared" si="50"/>
        <v/>
      </c>
      <c r="K835" s="206"/>
    </row>
    <row r="836" spans="1:11" hidden="1">
      <c r="A836" s="93">
        <v>330</v>
      </c>
      <c r="B836" s="141">
        <v>4000</v>
      </c>
      <c r="C836" s="471" t="s">
        <v>248</v>
      </c>
      <c r="D836" s="471"/>
      <c r="E836" s="362"/>
      <c r="F836" s="362"/>
      <c r="G836" s="362"/>
      <c r="H836" s="362"/>
      <c r="I836" s="362"/>
      <c r="J836" s="7" t="str">
        <f t="shared" si="50"/>
        <v/>
      </c>
      <c r="K836" s="206"/>
    </row>
    <row r="837" spans="1:11" hidden="1">
      <c r="A837" s="93">
        <v>350</v>
      </c>
      <c r="B837" s="141">
        <v>4100</v>
      </c>
      <c r="C837" s="471" t="s">
        <v>249</v>
      </c>
      <c r="D837" s="471"/>
      <c r="E837" s="362"/>
      <c r="F837" s="362"/>
      <c r="G837" s="362"/>
      <c r="H837" s="362"/>
      <c r="I837" s="362"/>
      <c r="J837" s="7" t="str">
        <f t="shared" si="50"/>
        <v/>
      </c>
      <c r="K837" s="206"/>
    </row>
    <row r="838" spans="1:11" hidden="1">
      <c r="A838" s="94">
        <v>355</v>
      </c>
      <c r="B838" s="141">
        <v>4200</v>
      </c>
      <c r="C838" s="471" t="s">
        <v>250</v>
      </c>
      <c r="D838" s="471"/>
      <c r="E838" s="150">
        <f>SUM(E839:E844)</f>
        <v>0</v>
      </c>
      <c r="F838" s="150">
        <f>SUM(F839:F844)</f>
        <v>0</v>
      </c>
      <c r="G838" s="150">
        <f>SUM(G839:G844)</f>
        <v>0</v>
      </c>
      <c r="H838" s="150">
        <f>SUM(H839:H844)</f>
        <v>0</v>
      </c>
      <c r="I838" s="150">
        <f>SUM(I839:I844)</f>
        <v>0</v>
      </c>
      <c r="J838" s="7" t="str">
        <f t="shared" si="50"/>
        <v/>
      </c>
      <c r="K838" s="206"/>
    </row>
    <row r="839" spans="1:11" hidden="1">
      <c r="A839" s="94">
        <v>355</v>
      </c>
      <c r="B839" s="164"/>
      <c r="C839" s="49">
        <v>4201</v>
      </c>
      <c r="D839" s="50" t="s">
        <v>251</v>
      </c>
      <c r="E839" s="77"/>
      <c r="F839" s="77"/>
      <c r="G839" s="77"/>
      <c r="H839" s="77"/>
      <c r="I839" s="77"/>
      <c r="J839" s="7" t="str">
        <f t="shared" si="50"/>
        <v/>
      </c>
      <c r="K839" s="206"/>
    </row>
    <row r="840" spans="1:11" hidden="1">
      <c r="A840" s="94">
        <v>375</v>
      </c>
      <c r="B840" s="164"/>
      <c r="C840" s="49">
        <v>4202</v>
      </c>
      <c r="D840" s="50" t="s">
        <v>252</v>
      </c>
      <c r="E840" s="77"/>
      <c r="F840" s="77"/>
      <c r="G840" s="77"/>
      <c r="H840" s="77"/>
      <c r="I840" s="77"/>
      <c r="J840" s="7" t="str">
        <f t="shared" si="50"/>
        <v/>
      </c>
      <c r="K840" s="206"/>
    </row>
    <row r="841" spans="1:11" hidden="1">
      <c r="A841" s="94">
        <v>380</v>
      </c>
      <c r="B841" s="164"/>
      <c r="C841" s="49">
        <v>4214</v>
      </c>
      <c r="D841" s="50" t="s">
        <v>253</v>
      </c>
      <c r="E841" s="77"/>
      <c r="F841" s="77"/>
      <c r="G841" s="77"/>
      <c r="H841" s="77"/>
      <c r="I841" s="77"/>
      <c r="J841" s="7" t="str">
        <f t="shared" si="50"/>
        <v/>
      </c>
      <c r="K841" s="206"/>
    </row>
    <row r="842" spans="1:11" hidden="1">
      <c r="A842" s="94">
        <v>385</v>
      </c>
      <c r="B842" s="164"/>
      <c r="C842" s="49">
        <v>4217</v>
      </c>
      <c r="D842" s="50" t="s">
        <v>254</v>
      </c>
      <c r="E842" s="77"/>
      <c r="F842" s="77"/>
      <c r="G842" s="77"/>
      <c r="H842" s="77"/>
      <c r="I842" s="77"/>
      <c r="J842" s="7" t="str">
        <f t="shared" si="50"/>
        <v/>
      </c>
      <c r="K842" s="206"/>
    </row>
    <row r="843" spans="1:11" hidden="1">
      <c r="A843" s="94">
        <v>390</v>
      </c>
      <c r="B843" s="164"/>
      <c r="C843" s="49">
        <v>4218</v>
      </c>
      <c r="D843" s="76" t="s">
        <v>255</v>
      </c>
      <c r="E843" s="77"/>
      <c r="F843" s="77"/>
      <c r="G843" s="77"/>
      <c r="H843" s="77"/>
      <c r="I843" s="77"/>
      <c r="J843" s="7" t="str">
        <f t="shared" si="50"/>
        <v/>
      </c>
      <c r="K843" s="206"/>
    </row>
    <row r="844" spans="1:11" hidden="1">
      <c r="A844" s="94">
        <v>390</v>
      </c>
      <c r="B844" s="164"/>
      <c r="C844" s="49">
        <v>4219</v>
      </c>
      <c r="D844" s="104" t="s">
        <v>256</v>
      </c>
      <c r="E844" s="77"/>
      <c r="F844" s="77"/>
      <c r="G844" s="77"/>
      <c r="H844" s="77"/>
      <c r="I844" s="77"/>
      <c r="J844" s="7" t="str">
        <f t="shared" si="50"/>
        <v/>
      </c>
      <c r="K844" s="206"/>
    </row>
    <row r="845" spans="1:11" hidden="1">
      <c r="A845" s="94">
        <v>395</v>
      </c>
      <c r="B845" s="141">
        <v>4300</v>
      </c>
      <c r="C845" s="471" t="s">
        <v>257</v>
      </c>
      <c r="D845" s="471"/>
      <c r="E845" s="150">
        <f>SUM(E846:E848)</f>
        <v>0</v>
      </c>
      <c r="F845" s="150">
        <f>SUM(F846:F848)</f>
        <v>0</v>
      </c>
      <c r="G845" s="150">
        <f>SUM(G846:G848)</f>
        <v>0</v>
      </c>
      <c r="H845" s="150">
        <f>SUM(H846:H848)</f>
        <v>0</v>
      </c>
      <c r="I845" s="150">
        <f>SUM(I846:I848)</f>
        <v>0</v>
      </c>
      <c r="J845" s="7" t="str">
        <f t="shared" si="50"/>
        <v/>
      </c>
      <c r="K845" s="206"/>
    </row>
    <row r="846" spans="1:11" hidden="1">
      <c r="A846" s="159">
        <v>397</v>
      </c>
      <c r="B846" s="164"/>
      <c r="C846" s="49">
        <v>4301</v>
      </c>
      <c r="D846" s="76" t="s">
        <v>258</v>
      </c>
      <c r="E846" s="77"/>
      <c r="F846" s="77"/>
      <c r="G846" s="77"/>
      <c r="H846" s="77"/>
      <c r="I846" s="77"/>
      <c r="J846" s="7" t="str">
        <f t="shared" si="50"/>
        <v/>
      </c>
      <c r="K846" s="206"/>
    </row>
    <row r="847" spans="1:11" hidden="1">
      <c r="A847" s="57">
        <v>398</v>
      </c>
      <c r="B847" s="164"/>
      <c r="C847" s="49">
        <v>4302</v>
      </c>
      <c r="D847" s="50" t="s">
        <v>259</v>
      </c>
      <c r="E847" s="77"/>
      <c r="F847" s="77"/>
      <c r="G847" s="77"/>
      <c r="H847" s="77"/>
      <c r="I847" s="77"/>
      <c r="J847" s="7" t="str">
        <f t="shared" si="50"/>
        <v/>
      </c>
      <c r="K847" s="206"/>
    </row>
    <row r="848" spans="1:11" hidden="1">
      <c r="A848" s="57">
        <v>399</v>
      </c>
      <c r="B848" s="164"/>
      <c r="C848" s="49">
        <v>4309</v>
      </c>
      <c r="D848" s="80" t="s">
        <v>260</v>
      </c>
      <c r="E848" s="77"/>
      <c r="F848" s="77"/>
      <c r="G848" s="77"/>
      <c r="H848" s="77"/>
      <c r="I848" s="77"/>
      <c r="J848" s="7" t="str">
        <f t="shared" si="50"/>
        <v/>
      </c>
      <c r="K848" s="206"/>
    </row>
    <row r="849" spans="1:11" hidden="1">
      <c r="A849" s="57">
        <v>400</v>
      </c>
      <c r="B849" s="141">
        <v>4400</v>
      </c>
      <c r="C849" s="471" t="s">
        <v>261</v>
      </c>
      <c r="D849" s="471"/>
      <c r="E849" s="362"/>
      <c r="F849" s="362"/>
      <c r="G849" s="362"/>
      <c r="H849" s="362"/>
      <c r="I849" s="362"/>
      <c r="J849" s="7" t="str">
        <f t="shared" si="50"/>
        <v/>
      </c>
      <c r="K849" s="206"/>
    </row>
    <row r="850" spans="1:11" hidden="1">
      <c r="A850" s="57">
        <v>401</v>
      </c>
      <c r="B850" s="141">
        <v>4500</v>
      </c>
      <c r="C850" s="471" t="s">
        <v>262</v>
      </c>
      <c r="D850" s="471"/>
      <c r="E850" s="362"/>
      <c r="F850" s="362"/>
      <c r="G850" s="362"/>
      <c r="H850" s="362"/>
      <c r="I850" s="362"/>
      <c r="J850" s="7" t="str">
        <f t="shared" si="50"/>
        <v/>
      </c>
      <c r="K850" s="206"/>
    </row>
    <row r="851" spans="1:11" ht="15.75" hidden="1" customHeight="1">
      <c r="A851" s="163">
        <v>404</v>
      </c>
      <c r="B851" s="141">
        <v>4600</v>
      </c>
      <c r="C851" s="473" t="s">
        <v>263</v>
      </c>
      <c r="D851" s="473"/>
      <c r="E851" s="362"/>
      <c r="F851" s="362"/>
      <c r="G851" s="362"/>
      <c r="H851" s="362"/>
      <c r="I851" s="362"/>
      <c r="J851" s="7" t="str">
        <f t="shared" si="50"/>
        <v/>
      </c>
      <c r="K851" s="206"/>
    </row>
    <row r="852" spans="1:11" hidden="1">
      <c r="A852" s="163">
        <v>404</v>
      </c>
      <c r="B852" s="141">
        <v>4900</v>
      </c>
      <c r="C852" s="471" t="s">
        <v>264</v>
      </c>
      <c r="D852" s="471"/>
      <c r="E852" s="150">
        <f>+E853+E854</f>
        <v>0</v>
      </c>
      <c r="F852" s="150">
        <f>+F853+F854</f>
        <v>0</v>
      </c>
      <c r="G852" s="150">
        <f>+G853+G854</f>
        <v>0</v>
      </c>
      <c r="H852" s="150">
        <f>+H853+H854</f>
        <v>0</v>
      </c>
      <c r="I852" s="150">
        <f>+I853+I854</f>
        <v>0</v>
      </c>
      <c r="J852" s="7" t="str">
        <f t="shared" si="50"/>
        <v/>
      </c>
      <c r="K852" s="206"/>
    </row>
    <row r="853" spans="1:11" hidden="1">
      <c r="A853" s="93">
        <v>440</v>
      </c>
      <c r="B853" s="164"/>
      <c r="C853" s="49">
        <v>4901</v>
      </c>
      <c r="D853" s="80" t="s">
        <v>265</v>
      </c>
      <c r="E853" s="77"/>
      <c r="F853" s="77"/>
      <c r="G853" s="77"/>
      <c r="H853" s="77"/>
      <c r="I853" s="77"/>
      <c r="J853" s="7" t="str">
        <f t="shared" si="50"/>
        <v/>
      </c>
      <c r="K853" s="206"/>
    </row>
    <row r="854" spans="1:11" hidden="1">
      <c r="A854" s="93">
        <v>450</v>
      </c>
      <c r="B854" s="164"/>
      <c r="C854" s="49">
        <v>4902</v>
      </c>
      <c r="D854" s="80" t="s">
        <v>266</v>
      </c>
      <c r="E854" s="77"/>
      <c r="F854" s="77"/>
      <c r="G854" s="77"/>
      <c r="H854" s="77"/>
      <c r="I854" s="77"/>
      <c r="J854" s="7" t="str">
        <f t="shared" si="50"/>
        <v/>
      </c>
      <c r="K854" s="206"/>
    </row>
    <row r="855" spans="1:11">
      <c r="A855" s="93">
        <v>495</v>
      </c>
      <c r="B855" s="165">
        <v>5100</v>
      </c>
      <c r="C855" s="470" t="s">
        <v>267</v>
      </c>
      <c r="D855" s="470"/>
      <c r="E855" s="366">
        <v>1248122</v>
      </c>
      <c r="F855" s="366">
        <v>12125</v>
      </c>
      <c r="G855" s="366">
        <v>1300000</v>
      </c>
      <c r="H855" s="366"/>
      <c r="I855" s="366"/>
      <c r="J855" s="7">
        <f t="shared" si="50"/>
        <v>1</v>
      </c>
      <c r="K855" s="206"/>
    </row>
    <row r="856" spans="1:11" hidden="1">
      <c r="A856" s="94">
        <v>500</v>
      </c>
      <c r="B856" s="165">
        <v>5200</v>
      </c>
      <c r="C856" s="470" t="s">
        <v>268</v>
      </c>
      <c r="D856" s="470"/>
      <c r="E856" s="150">
        <f>SUM(E857:E863)</f>
        <v>0</v>
      </c>
      <c r="F856" s="150">
        <f>SUM(F857:F863)</f>
        <v>0</v>
      </c>
      <c r="G856" s="150">
        <f>SUM(G857:G863)</f>
        <v>0</v>
      </c>
      <c r="H856" s="150">
        <f>SUM(H857:H863)</f>
        <v>0</v>
      </c>
      <c r="I856" s="150">
        <f>SUM(I857:I863)</f>
        <v>0</v>
      </c>
      <c r="J856" s="7" t="str">
        <f t="shared" si="50"/>
        <v/>
      </c>
      <c r="K856" s="206"/>
    </row>
    <row r="857" spans="1:11" hidden="1">
      <c r="A857" s="94">
        <v>505</v>
      </c>
      <c r="B857" s="167"/>
      <c r="C857" s="168">
        <v>5201</v>
      </c>
      <c r="D857" s="169" t="s">
        <v>269</v>
      </c>
      <c r="E857" s="77"/>
      <c r="F857" s="77"/>
      <c r="G857" s="77"/>
      <c r="H857" s="77"/>
      <c r="I857" s="77"/>
      <c r="J857" s="7" t="str">
        <f t="shared" si="50"/>
        <v/>
      </c>
      <c r="K857" s="206"/>
    </row>
    <row r="858" spans="1:11" hidden="1">
      <c r="A858" s="94">
        <v>510</v>
      </c>
      <c r="B858" s="167"/>
      <c r="C858" s="168">
        <v>5202</v>
      </c>
      <c r="D858" s="169" t="s">
        <v>270</v>
      </c>
      <c r="E858" s="77"/>
      <c r="F858" s="77"/>
      <c r="G858" s="77"/>
      <c r="H858" s="77"/>
      <c r="I858" s="77"/>
      <c r="J858" s="7" t="str">
        <f t="shared" si="50"/>
        <v/>
      </c>
      <c r="K858" s="206"/>
    </row>
    <row r="859" spans="1:11" hidden="1">
      <c r="A859" s="94">
        <v>515</v>
      </c>
      <c r="B859" s="167"/>
      <c r="C859" s="168">
        <v>5203</v>
      </c>
      <c r="D859" s="169" t="s">
        <v>271</v>
      </c>
      <c r="E859" s="77"/>
      <c r="F859" s="77"/>
      <c r="G859" s="77"/>
      <c r="H859" s="77"/>
      <c r="I859" s="77"/>
      <c r="J859" s="7" t="str">
        <f t="shared" si="50"/>
        <v/>
      </c>
      <c r="K859" s="206"/>
    </row>
    <row r="860" spans="1:11" hidden="1">
      <c r="A860" s="94">
        <v>520</v>
      </c>
      <c r="B860" s="167"/>
      <c r="C860" s="168">
        <v>5204</v>
      </c>
      <c r="D860" s="169" t="s">
        <v>272</v>
      </c>
      <c r="E860" s="77"/>
      <c r="F860" s="77"/>
      <c r="G860" s="77"/>
      <c r="H860" s="77"/>
      <c r="I860" s="77"/>
      <c r="J860" s="7" t="str">
        <f t="shared" si="50"/>
        <v/>
      </c>
      <c r="K860" s="206"/>
    </row>
    <row r="861" spans="1:11" hidden="1">
      <c r="A861" s="94">
        <v>525</v>
      </c>
      <c r="B861" s="167"/>
      <c r="C861" s="168">
        <v>5205</v>
      </c>
      <c r="D861" s="169" t="s">
        <v>273</v>
      </c>
      <c r="E861" s="77"/>
      <c r="F861" s="77"/>
      <c r="G861" s="77"/>
      <c r="H861" s="77"/>
      <c r="I861" s="77"/>
      <c r="J861" s="7" t="str">
        <f t="shared" si="50"/>
        <v/>
      </c>
      <c r="K861" s="206"/>
    </row>
    <row r="862" spans="1:11" hidden="1">
      <c r="A862" s="93">
        <v>635</v>
      </c>
      <c r="B862" s="167"/>
      <c r="C862" s="168">
        <v>5206</v>
      </c>
      <c r="D862" s="169" t="s">
        <v>274</v>
      </c>
      <c r="E862" s="77"/>
      <c r="F862" s="77"/>
      <c r="G862" s="77"/>
      <c r="H862" s="77"/>
      <c r="I862" s="77"/>
      <c r="J862" s="7" t="str">
        <f t="shared" si="50"/>
        <v/>
      </c>
      <c r="K862" s="206"/>
    </row>
    <row r="863" spans="1:11" hidden="1">
      <c r="A863" s="94">
        <v>640</v>
      </c>
      <c r="B863" s="167"/>
      <c r="C863" s="168">
        <v>5219</v>
      </c>
      <c r="D863" s="169" t="s">
        <v>275</v>
      </c>
      <c r="E863" s="77"/>
      <c r="F863" s="77"/>
      <c r="G863" s="77"/>
      <c r="H863" s="77"/>
      <c r="I863" s="77"/>
      <c r="J863" s="7" t="str">
        <f t="shared" ref="J863:J882" si="51">(IF(OR($E863&lt;&gt;0,$F863&lt;&gt;0,$G863&lt;&gt;0,$H863&lt;&gt;0,$I863&lt;&gt;0),$J$2,""))</f>
        <v/>
      </c>
      <c r="K863" s="206"/>
    </row>
    <row r="864" spans="1:11" hidden="1">
      <c r="A864" s="94">
        <v>645</v>
      </c>
      <c r="B864" s="165">
        <v>5300</v>
      </c>
      <c r="C864" s="470" t="s">
        <v>276</v>
      </c>
      <c r="D864" s="470"/>
      <c r="E864" s="150">
        <f>SUM(E865:E866)</f>
        <v>0</v>
      </c>
      <c r="F864" s="150">
        <f>SUM(F865:F866)</f>
        <v>0</v>
      </c>
      <c r="G864" s="150">
        <f>SUM(G865:G866)</f>
        <v>0</v>
      </c>
      <c r="H864" s="150">
        <f>SUM(H865:H866)</f>
        <v>0</v>
      </c>
      <c r="I864" s="150">
        <f>SUM(I865:I866)</f>
        <v>0</v>
      </c>
      <c r="J864" s="7" t="str">
        <f t="shared" si="51"/>
        <v/>
      </c>
      <c r="K864" s="206"/>
    </row>
    <row r="865" spans="1:11" hidden="1">
      <c r="A865" s="94">
        <v>650</v>
      </c>
      <c r="B865" s="167"/>
      <c r="C865" s="168">
        <v>5301</v>
      </c>
      <c r="D865" s="169" t="s">
        <v>277</v>
      </c>
      <c r="E865" s="77"/>
      <c r="F865" s="77"/>
      <c r="G865" s="77"/>
      <c r="H865" s="77"/>
      <c r="I865" s="77"/>
      <c r="J865" s="7" t="str">
        <f t="shared" si="51"/>
        <v/>
      </c>
      <c r="K865" s="206"/>
    </row>
    <row r="866" spans="1:11" hidden="1">
      <c r="A866" s="93">
        <v>655</v>
      </c>
      <c r="B866" s="167"/>
      <c r="C866" s="168">
        <v>5309</v>
      </c>
      <c r="D866" s="169" t="s">
        <v>278</v>
      </c>
      <c r="E866" s="77"/>
      <c r="F866" s="77"/>
      <c r="G866" s="77"/>
      <c r="H866" s="77"/>
      <c r="I866" s="77"/>
      <c r="J866" s="7" t="str">
        <f t="shared" si="51"/>
        <v/>
      </c>
      <c r="K866" s="206"/>
    </row>
    <row r="867" spans="1:11" hidden="1">
      <c r="A867" s="93">
        <v>665</v>
      </c>
      <c r="B867" s="165">
        <v>5400</v>
      </c>
      <c r="C867" s="470" t="s">
        <v>279</v>
      </c>
      <c r="D867" s="470"/>
      <c r="E867" s="362"/>
      <c r="F867" s="362"/>
      <c r="G867" s="362"/>
      <c r="H867" s="362"/>
      <c r="I867" s="362"/>
      <c r="J867" s="7" t="str">
        <f t="shared" si="51"/>
        <v/>
      </c>
      <c r="K867" s="206"/>
    </row>
    <row r="868" spans="1:11" hidden="1">
      <c r="A868" s="93">
        <v>675</v>
      </c>
      <c r="B868" s="141">
        <v>5500</v>
      </c>
      <c r="C868" s="471" t="s">
        <v>280</v>
      </c>
      <c r="D868" s="471"/>
      <c r="E868" s="150">
        <f>SUM(E869:E872)</f>
        <v>0</v>
      </c>
      <c r="F868" s="150">
        <f>SUM(F869:F872)</f>
        <v>0</v>
      </c>
      <c r="G868" s="150">
        <f>SUM(G869:G872)</f>
        <v>0</v>
      </c>
      <c r="H868" s="150">
        <f>SUM(H869:H872)</f>
        <v>0</v>
      </c>
      <c r="I868" s="150">
        <f>SUM(I869:I872)</f>
        <v>0</v>
      </c>
      <c r="J868" s="7" t="str">
        <f t="shared" si="51"/>
        <v/>
      </c>
      <c r="K868" s="206"/>
    </row>
    <row r="869" spans="1:11" hidden="1">
      <c r="A869" s="93">
        <v>685</v>
      </c>
      <c r="B869" s="164"/>
      <c r="C869" s="49">
        <v>5501</v>
      </c>
      <c r="D869" s="76" t="s">
        <v>281</v>
      </c>
      <c r="E869" s="77"/>
      <c r="F869" s="77"/>
      <c r="G869" s="77"/>
      <c r="H869" s="77"/>
      <c r="I869" s="77"/>
      <c r="J869" s="7" t="str">
        <f t="shared" si="51"/>
        <v/>
      </c>
      <c r="K869" s="206"/>
    </row>
    <row r="870" spans="1:11" hidden="1">
      <c r="A870" s="94">
        <v>690</v>
      </c>
      <c r="B870" s="164"/>
      <c r="C870" s="49">
        <v>5502</v>
      </c>
      <c r="D870" s="76" t="s">
        <v>282</v>
      </c>
      <c r="E870" s="77"/>
      <c r="F870" s="77"/>
      <c r="G870" s="77"/>
      <c r="H870" s="77"/>
      <c r="I870" s="77"/>
      <c r="J870" s="7" t="str">
        <f t="shared" si="51"/>
        <v/>
      </c>
      <c r="K870" s="206"/>
    </row>
    <row r="871" spans="1:11" hidden="1">
      <c r="A871" s="94">
        <v>695</v>
      </c>
      <c r="B871" s="164"/>
      <c r="C871" s="49">
        <v>5503</v>
      </c>
      <c r="D871" s="50" t="s">
        <v>283</v>
      </c>
      <c r="E871" s="77"/>
      <c r="F871" s="77"/>
      <c r="G871" s="77"/>
      <c r="H871" s="77"/>
      <c r="I871" s="77"/>
      <c r="J871" s="7" t="str">
        <f t="shared" si="51"/>
        <v/>
      </c>
      <c r="K871" s="206"/>
    </row>
    <row r="872" spans="1:11" hidden="1">
      <c r="A872" s="93">
        <v>700</v>
      </c>
      <c r="B872" s="164"/>
      <c r="C872" s="49">
        <v>5504</v>
      </c>
      <c r="D872" s="76" t="s">
        <v>284</v>
      </c>
      <c r="E872" s="77"/>
      <c r="F872" s="77"/>
      <c r="G872" s="77"/>
      <c r="H872" s="77"/>
      <c r="I872" s="77"/>
      <c r="J872" s="7" t="str">
        <f t="shared" si="51"/>
        <v/>
      </c>
      <c r="K872" s="206"/>
    </row>
    <row r="873" spans="1:11" ht="15.75" hidden="1" customHeight="1">
      <c r="A873" s="93">
        <v>710</v>
      </c>
      <c r="B873" s="165">
        <v>5700</v>
      </c>
      <c r="C873" s="472" t="s">
        <v>285</v>
      </c>
      <c r="D873" s="472"/>
      <c r="E873" s="150">
        <f>SUM(E874:E876)</f>
        <v>0</v>
      </c>
      <c r="F873" s="150">
        <f>SUM(F874:F876)</f>
        <v>0</v>
      </c>
      <c r="G873" s="150">
        <f>SUM(G874:G876)</f>
        <v>0</v>
      </c>
      <c r="H873" s="150">
        <f>SUM(H874:H876)</f>
        <v>0</v>
      </c>
      <c r="I873" s="150">
        <f>SUM(I874:I876)</f>
        <v>0</v>
      </c>
      <c r="J873" s="7" t="str">
        <f t="shared" si="51"/>
        <v/>
      </c>
      <c r="K873" s="206"/>
    </row>
    <row r="874" spans="1:11" hidden="1">
      <c r="A874" s="94">
        <v>715</v>
      </c>
      <c r="B874" s="167"/>
      <c r="C874" s="168">
        <v>5701</v>
      </c>
      <c r="D874" s="169" t="s">
        <v>286</v>
      </c>
      <c r="E874" s="77"/>
      <c r="F874" s="77"/>
      <c r="G874" s="77"/>
      <c r="H874" s="77"/>
      <c r="I874" s="77"/>
      <c r="J874" s="7" t="str">
        <f t="shared" si="51"/>
        <v/>
      </c>
      <c r="K874" s="206"/>
    </row>
    <row r="875" spans="1:11" hidden="1">
      <c r="A875" s="94">
        <v>720</v>
      </c>
      <c r="B875" s="167"/>
      <c r="C875" s="171">
        <v>5702</v>
      </c>
      <c r="D875" s="172" t="s">
        <v>287</v>
      </c>
      <c r="E875" s="280"/>
      <c r="F875" s="280"/>
      <c r="G875" s="280"/>
      <c r="H875" s="280"/>
      <c r="I875" s="280"/>
      <c r="J875" s="7" t="str">
        <f t="shared" si="51"/>
        <v/>
      </c>
      <c r="K875" s="206"/>
    </row>
    <row r="876" spans="1:11" hidden="1">
      <c r="A876" s="94">
        <v>725</v>
      </c>
      <c r="B876" s="48"/>
      <c r="C876" s="174">
        <v>4071</v>
      </c>
      <c r="D876" s="175" t="s">
        <v>288</v>
      </c>
      <c r="E876" s="77"/>
      <c r="F876" s="77"/>
      <c r="G876" s="77"/>
      <c r="H876" s="77"/>
      <c r="I876" s="77"/>
      <c r="J876" s="7" t="str">
        <f t="shared" si="51"/>
        <v/>
      </c>
      <c r="K876" s="206"/>
    </row>
    <row r="877" spans="1:11" hidden="1">
      <c r="A877" s="94">
        <v>730</v>
      </c>
      <c r="B877" s="164"/>
      <c r="C877" s="469" t="s">
        <v>289</v>
      </c>
      <c r="D877" s="469"/>
      <c r="E877" s="367"/>
      <c r="F877" s="367"/>
      <c r="G877" s="367"/>
      <c r="H877" s="367"/>
      <c r="I877" s="367"/>
      <c r="J877" s="7" t="str">
        <f t="shared" si="51"/>
        <v/>
      </c>
      <c r="K877" s="206"/>
    </row>
    <row r="878" spans="1:11" hidden="1">
      <c r="A878" s="94">
        <v>735</v>
      </c>
      <c r="B878" s="176">
        <v>98</v>
      </c>
      <c r="C878" s="469" t="s">
        <v>289</v>
      </c>
      <c r="D878" s="469"/>
      <c r="E878" s="369"/>
      <c r="F878" s="369"/>
      <c r="G878" s="369"/>
      <c r="H878" s="369"/>
      <c r="I878" s="369"/>
      <c r="J878" s="7" t="str">
        <f t="shared" si="51"/>
        <v/>
      </c>
      <c r="K878" s="206"/>
    </row>
    <row r="879" spans="1:11" hidden="1">
      <c r="A879" s="94">
        <v>740</v>
      </c>
      <c r="B879" s="178"/>
      <c r="C879" s="179"/>
      <c r="D879" s="370"/>
      <c r="E879" s="371"/>
      <c r="F879" s="371"/>
      <c r="G879" s="371"/>
      <c r="H879" s="371"/>
      <c r="I879" s="371"/>
      <c r="J879" s="7" t="str">
        <f t="shared" si="51"/>
        <v/>
      </c>
      <c r="K879" s="206"/>
    </row>
    <row r="880" spans="1:11" hidden="1">
      <c r="A880" s="94">
        <v>745</v>
      </c>
      <c r="B880" s="181"/>
      <c r="C880" s="5"/>
      <c r="D880" s="180"/>
      <c r="E880" s="117"/>
      <c r="F880" s="117"/>
      <c r="G880" s="117"/>
      <c r="H880" s="117"/>
      <c r="I880" s="117"/>
      <c r="J880" s="7" t="str">
        <f t="shared" si="51"/>
        <v/>
      </c>
      <c r="K880" s="206"/>
    </row>
    <row r="881" spans="1:11" hidden="1">
      <c r="A881" s="93">
        <v>750</v>
      </c>
      <c r="B881" s="181"/>
      <c r="C881" s="5"/>
      <c r="D881" s="180"/>
      <c r="E881" s="117"/>
      <c r="F881" s="117"/>
      <c r="G881" s="117"/>
      <c r="H881" s="117"/>
      <c r="I881" s="117"/>
      <c r="J881" s="7" t="str">
        <f t="shared" si="51"/>
        <v/>
      </c>
      <c r="K881" s="206"/>
    </row>
    <row r="882" spans="1:11" ht="16.5" thickBot="1">
      <c r="A882" s="94">
        <v>755</v>
      </c>
      <c r="B882" s="183"/>
      <c r="C882" s="183" t="s">
        <v>173</v>
      </c>
      <c r="D882" s="384">
        <f>+B882</f>
        <v>0</v>
      </c>
      <c r="E882" s="185">
        <f>SUM(E767,E770,E776,E784,E785,E803,E807,E813,E816,E817,E818,E819,E820,E829,E835,E836,E837,E838,E845,E849,E850,E851,E852,E855,E856,E864,E867,E868,E873)+E878</f>
        <v>1248122</v>
      </c>
      <c r="F882" s="185">
        <f>SUM(F767,F770,F776,F784,F785,F803,F807,F813,F816,F817,F818,F819,F820,F829,F835,F836,F837,F838,F845,F849,F850,F851,F852,F855,F856,F864,F867,F868,F873)+F878</f>
        <v>12125</v>
      </c>
      <c r="G882" s="185">
        <f>SUM(G767,G770,G776,G784,G785,G803,G807,G813,G816,G817,G818,G819,G820,G829,G835,G836,G837,G838,G845,G849,G850,G851,G852,G855,G856,G864,G867,G868,G873)+G878</f>
        <v>1300000</v>
      </c>
      <c r="H882" s="185">
        <f>SUM(H767,H770,H776,H784,H785,H803,H807,H813,H816,H817,H818,H819,H820,H829,H835,H836,H837,H838,H845,H849,H850,H851,H852,H855,H856,H864,H867,H868,H873)+H878</f>
        <v>0</v>
      </c>
      <c r="I882" s="185">
        <f>SUM(I767,I770,I776,I784,I785,I803,I807,I813,I816,I817,I818,I819,I820,I829,I835,I836,I837,I838,I845,I849,I850,I851,I852,I855,I856,I864,I867,I868,I873)+I878</f>
        <v>0</v>
      </c>
      <c r="J882" s="7">
        <f t="shared" si="51"/>
        <v>1</v>
      </c>
      <c r="K882" s="373" t="str">
        <f>LEFT(C764,1)</f>
        <v>2</v>
      </c>
    </row>
    <row r="883" spans="1:11" ht="16.5" thickTop="1">
      <c r="A883" s="94">
        <v>760</v>
      </c>
      <c r="B883" s="374" t="s">
        <v>524</v>
      </c>
      <c r="C883" s="375"/>
      <c r="J883" s="7">
        <v>1</v>
      </c>
    </row>
    <row r="884" spans="1:11">
      <c r="A884" s="93">
        <v>765</v>
      </c>
      <c r="B884" s="376"/>
      <c r="C884" s="376"/>
      <c r="D884" s="377"/>
      <c r="E884" s="376"/>
      <c r="F884" s="376"/>
      <c r="G884" s="376"/>
      <c r="H884" s="376"/>
      <c r="I884" s="376"/>
      <c r="J884" s="7">
        <v>1</v>
      </c>
    </row>
    <row r="885" spans="1:11">
      <c r="A885" s="93">
        <v>775</v>
      </c>
      <c r="B885" s="378"/>
      <c r="C885" s="378"/>
      <c r="D885" s="378"/>
      <c r="E885" s="378"/>
      <c r="F885" s="378"/>
      <c r="G885" s="378"/>
      <c r="H885" s="378"/>
      <c r="I885" s="378"/>
      <c r="J885" s="7">
        <v>1</v>
      </c>
      <c r="K885" s="378"/>
    </row>
    <row r="886" spans="1:11" hidden="1">
      <c r="A886" s="94">
        <v>780</v>
      </c>
      <c r="E886" s="329"/>
      <c r="F886" s="329"/>
      <c r="G886" s="329"/>
      <c r="H886" s="329"/>
      <c r="I886" s="329"/>
      <c r="J886" s="7" t="str">
        <f>(IF(OR($E886&lt;&gt;0,$F886&lt;&gt;0,$G886&lt;&gt;0,$H886&lt;&gt;0,$I886&lt;&gt;0),$J$2,""))</f>
        <v/>
      </c>
    </row>
    <row r="887" spans="1:11">
      <c r="A887" s="94">
        <v>785</v>
      </c>
      <c r="E887" s="329"/>
      <c r="F887" s="329"/>
      <c r="G887" s="329"/>
      <c r="H887" s="329"/>
      <c r="I887" s="329"/>
      <c r="J887" s="7">
        <v>1</v>
      </c>
    </row>
    <row r="888" spans="1:11" ht="15.75" customHeight="1">
      <c r="A888" s="94">
        <v>790</v>
      </c>
      <c r="B888" s="478" t="str">
        <f>$B$7</f>
        <v>ПРОГНОЗА ЗА ПЕРИОДА 2024-2027 г. НА ПОСТЪПЛЕНИЯТА ОТ МЕСТНИ ПРИХОДИ  И НА РАЗХОДИТЕ ЗА МЕСТНИ ДЕЙНОСТИ</v>
      </c>
      <c r="C888" s="478"/>
      <c r="D888" s="478"/>
      <c r="E888" s="265"/>
      <c r="F888" s="117"/>
      <c r="G888" s="117"/>
      <c r="H888" s="117"/>
      <c r="I888" s="117"/>
      <c r="J888" s="7">
        <v>1</v>
      </c>
    </row>
    <row r="889" spans="1:11">
      <c r="A889" s="94">
        <v>795</v>
      </c>
      <c r="B889" s="5"/>
      <c r="C889" s="5"/>
      <c r="D889" s="6"/>
      <c r="E889" s="341" t="s">
        <v>10</v>
      </c>
      <c r="F889" s="341" t="s">
        <v>11</v>
      </c>
      <c r="G889" s="342" t="s">
        <v>517</v>
      </c>
      <c r="H889" s="343"/>
      <c r="I889" s="344"/>
      <c r="J889" s="7">
        <v>1</v>
      </c>
    </row>
    <row r="890" spans="1:11" ht="18.75" customHeight="1">
      <c r="A890" s="93">
        <v>805</v>
      </c>
      <c r="B890" s="479" t="str">
        <f>$B$9</f>
        <v>Община Първомай</v>
      </c>
      <c r="C890" s="479"/>
      <c r="D890" s="479"/>
      <c r="E890" s="18">
        <f>$E$9</f>
        <v>45292</v>
      </c>
      <c r="F890" s="19">
        <f>$F$9</f>
        <v>46752</v>
      </c>
      <c r="G890" s="117"/>
      <c r="H890" s="117"/>
      <c r="I890" s="117"/>
      <c r="J890" s="7">
        <v>1</v>
      </c>
    </row>
    <row r="891" spans="1:11">
      <c r="A891" s="94">
        <v>810</v>
      </c>
      <c r="B891" s="5" t="str">
        <f>$B$10</f>
        <v>(наименование на разпоредителя с бюджет)</v>
      </c>
      <c r="C891" s="5"/>
      <c r="D891" s="6"/>
      <c r="E891" s="117"/>
      <c r="F891" s="117"/>
      <c r="G891" s="117"/>
      <c r="H891" s="117"/>
      <c r="I891" s="117"/>
      <c r="J891" s="7">
        <v>1</v>
      </c>
    </row>
    <row r="892" spans="1:11">
      <c r="A892" s="94">
        <v>815</v>
      </c>
      <c r="B892" s="5"/>
      <c r="C892" s="5"/>
      <c r="D892" s="6"/>
      <c r="E892" s="117"/>
      <c r="F892" s="117"/>
      <c r="G892" s="117"/>
      <c r="H892" s="117"/>
      <c r="I892" s="117"/>
      <c r="J892" s="7">
        <v>1</v>
      </c>
    </row>
    <row r="893" spans="1:11" ht="19.5" customHeight="1">
      <c r="A893" s="86">
        <v>525</v>
      </c>
      <c r="B893" s="474" t="str">
        <f>$B$12</f>
        <v>Първомай</v>
      </c>
      <c r="C893" s="474"/>
      <c r="D893" s="474"/>
      <c r="E893" s="16" t="s">
        <v>176</v>
      </c>
      <c r="F893" s="379" t="str">
        <f>$F$12</f>
        <v>6610</v>
      </c>
      <c r="G893" s="117"/>
      <c r="H893" s="117"/>
      <c r="I893" s="117"/>
      <c r="J893" s="7">
        <v>1</v>
      </c>
    </row>
    <row r="894" spans="1:11">
      <c r="A894" s="93">
        <v>820</v>
      </c>
      <c r="B894" s="23" t="str">
        <f>$B$13</f>
        <v>(наименование на първостепенния разпоредител с бюджет)</v>
      </c>
      <c r="C894" s="5"/>
      <c r="D894" s="6"/>
      <c r="E894" s="265"/>
      <c r="F894" s="117"/>
      <c r="G894" s="117"/>
      <c r="H894" s="117"/>
      <c r="I894" s="117"/>
      <c r="J894" s="7">
        <v>1</v>
      </c>
    </row>
    <row r="895" spans="1:11">
      <c r="A895" s="94">
        <v>821</v>
      </c>
      <c r="B895" s="121"/>
      <c r="C895" s="117"/>
      <c r="D895" s="213"/>
      <c r="E895" s="117"/>
      <c r="F895" s="117"/>
      <c r="G895" s="117"/>
      <c r="H895" s="117"/>
      <c r="I895" s="117"/>
      <c r="J895" s="7">
        <v>1</v>
      </c>
    </row>
    <row r="896" spans="1:11">
      <c r="A896" s="94">
        <v>822</v>
      </c>
      <c r="B896" s="5"/>
      <c r="C896" s="5"/>
      <c r="D896" s="6"/>
      <c r="E896" s="117"/>
      <c r="F896" s="117"/>
      <c r="G896" s="117"/>
      <c r="H896" s="117"/>
      <c r="I896" s="117"/>
      <c r="J896" s="7">
        <v>1</v>
      </c>
    </row>
    <row r="897" spans="1:11" ht="16.5">
      <c r="A897" s="94">
        <v>823</v>
      </c>
      <c r="B897" s="125"/>
      <c r="C897" s="126"/>
      <c r="D897" s="346" t="s">
        <v>518</v>
      </c>
      <c r="E897" s="33" t="str">
        <f>$E$19</f>
        <v>Годишен отчет</v>
      </c>
      <c r="F897" s="34" t="str">
        <f>$F$19</f>
        <v>Проект на бюджет</v>
      </c>
      <c r="G897" s="34" t="str">
        <f>$G$19</f>
        <v>Прогноза</v>
      </c>
      <c r="H897" s="34" t="str">
        <f>$H$19</f>
        <v>Прогноза</v>
      </c>
      <c r="I897" s="34" t="str">
        <f>$I$19</f>
        <v>Прогноза</v>
      </c>
      <c r="J897" s="7">
        <v>1</v>
      </c>
    </row>
    <row r="898" spans="1:11">
      <c r="A898" s="94">
        <v>825</v>
      </c>
      <c r="B898" s="128" t="s">
        <v>23</v>
      </c>
      <c r="C898" s="129" t="s">
        <v>24</v>
      </c>
      <c r="D898" s="347" t="s">
        <v>519</v>
      </c>
      <c r="E898" s="37">
        <f>$E$20</f>
        <v>2023</v>
      </c>
      <c r="F898" s="38">
        <f>$F$20</f>
        <v>2024</v>
      </c>
      <c r="G898" s="38">
        <f>$G$20</f>
        <v>2025</v>
      </c>
      <c r="H898" s="38">
        <f>$H$20</f>
        <v>2026</v>
      </c>
      <c r="I898" s="38">
        <f>$I$20</f>
        <v>2027</v>
      </c>
      <c r="J898" s="7">
        <v>1</v>
      </c>
    </row>
    <row r="899" spans="1:11" ht="18.75">
      <c r="A899" s="94"/>
      <c r="B899" s="132"/>
      <c r="C899" s="133"/>
      <c r="D899" s="348" t="s">
        <v>179</v>
      </c>
      <c r="E899" s="42"/>
      <c r="F899" s="42"/>
      <c r="G899" s="43"/>
      <c r="H899" s="42"/>
      <c r="I899" s="42"/>
      <c r="J899" s="7">
        <v>1</v>
      </c>
    </row>
    <row r="900" spans="1:11">
      <c r="A900" s="94"/>
      <c r="B900" s="349"/>
      <c r="C900" s="380" t="e">
        <f>VLOOKUP(D900,OP_LIST2,2,FALSE())</f>
        <v>#N/A</v>
      </c>
      <c r="D900" s="381"/>
      <c r="E900" s="140"/>
      <c r="F900" s="140"/>
      <c r="G900" s="140"/>
      <c r="H900" s="140"/>
      <c r="I900" s="140"/>
      <c r="J900" s="7">
        <v>1</v>
      </c>
    </row>
    <row r="901" spans="1:11">
      <c r="A901" s="94"/>
      <c r="B901" s="352"/>
      <c r="C901" s="353">
        <f>VLOOKUP(D902,GROUPS2,2,FALSE())</f>
        <v>301</v>
      </c>
      <c r="D901" s="381" t="s">
        <v>520</v>
      </c>
      <c r="E901" s="139"/>
      <c r="F901" s="139"/>
      <c r="G901" s="139"/>
      <c r="H901" s="139"/>
      <c r="I901" s="139"/>
      <c r="J901" s="7">
        <v>1</v>
      </c>
    </row>
    <row r="902" spans="1:11">
      <c r="A902" s="94"/>
      <c r="B902" s="354"/>
      <c r="C902" s="382">
        <f>+C901</f>
        <v>301</v>
      </c>
      <c r="D902" s="383" t="s">
        <v>526</v>
      </c>
      <c r="E902" s="139"/>
      <c r="F902" s="139"/>
      <c r="G902" s="139"/>
      <c r="H902" s="139"/>
      <c r="I902" s="139"/>
      <c r="J902" s="7">
        <v>1</v>
      </c>
    </row>
    <row r="903" spans="1:11">
      <c r="A903" s="94"/>
      <c r="B903" s="357"/>
      <c r="C903" s="358"/>
      <c r="D903" s="359" t="s">
        <v>522</v>
      </c>
      <c r="E903" s="360"/>
      <c r="F903" s="360"/>
      <c r="G903" s="360"/>
      <c r="H903" s="360"/>
      <c r="I903" s="360"/>
      <c r="J903" s="7">
        <v>1</v>
      </c>
    </row>
    <row r="904" spans="1:11" ht="15.75" customHeight="1">
      <c r="A904" s="94"/>
      <c r="B904" s="141">
        <v>100</v>
      </c>
      <c r="C904" s="475" t="s">
        <v>180</v>
      </c>
      <c r="D904" s="475"/>
      <c r="E904" s="142">
        <f>SUM(E905:E906)</f>
        <v>113696</v>
      </c>
      <c r="F904" s="142">
        <f>SUM(F905:F906)</f>
        <v>125000</v>
      </c>
      <c r="G904" s="142">
        <f>SUM(G905:G906)</f>
        <v>130000</v>
      </c>
      <c r="H904" s="142">
        <f>SUM(H905:H906)</f>
        <v>144000</v>
      </c>
      <c r="I904" s="142">
        <f>SUM(I905:I906)</f>
        <v>160000</v>
      </c>
      <c r="J904" s="7">
        <f t="shared" ref="J904:J935" si="52">(IF(OR($E904&lt;&gt;0,$F904&lt;&gt;0,$G904&lt;&gt;0,$H904&lt;&gt;0,$I904&lt;&gt;0),$J$2,""))</f>
        <v>1</v>
      </c>
      <c r="K904" s="206"/>
    </row>
    <row r="905" spans="1:11">
      <c r="A905" s="94"/>
      <c r="B905" s="67"/>
      <c r="C905" s="49">
        <v>101</v>
      </c>
      <c r="D905" s="50" t="s">
        <v>181</v>
      </c>
      <c r="E905" s="55">
        <v>113696</v>
      </c>
      <c r="F905" s="55">
        <v>125000</v>
      </c>
      <c r="G905" s="55">
        <v>130000</v>
      </c>
      <c r="H905" s="55">
        <v>144000</v>
      </c>
      <c r="I905" s="55">
        <v>160000</v>
      </c>
      <c r="J905" s="7">
        <f t="shared" si="52"/>
        <v>1</v>
      </c>
      <c r="K905" s="206"/>
    </row>
    <row r="906" spans="1:11" hidden="1">
      <c r="B906" s="67"/>
      <c r="C906" s="49">
        <v>102</v>
      </c>
      <c r="D906" s="50" t="s">
        <v>182</v>
      </c>
      <c r="E906" s="77"/>
      <c r="F906" s="77"/>
      <c r="G906" s="77"/>
      <c r="H906" s="77"/>
      <c r="I906" s="77"/>
      <c r="J906" s="7" t="str">
        <f t="shared" si="52"/>
        <v/>
      </c>
      <c r="K906" s="206"/>
    </row>
    <row r="907" spans="1:11">
      <c r="B907" s="141">
        <v>200</v>
      </c>
      <c r="C907" s="476" t="s">
        <v>183</v>
      </c>
      <c r="D907" s="476"/>
      <c r="E907" s="142">
        <f>SUM(E908:E912)</f>
        <v>4408</v>
      </c>
      <c r="F907" s="142">
        <f>SUM(F908:F912)</f>
        <v>10000</v>
      </c>
      <c r="G907" s="142">
        <f>SUM(G908:G912)</f>
        <v>13200</v>
      </c>
      <c r="H907" s="142">
        <f>SUM(H908:H912)</f>
        <v>15400</v>
      </c>
      <c r="I907" s="142">
        <f>SUM(I908:I912)</f>
        <v>17800</v>
      </c>
      <c r="J907" s="7">
        <f t="shared" si="52"/>
        <v>1</v>
      </c>
      <c r="K907" s="206"/>
    </row>
    <row r="908" spans="1:11" hidden="1">
      <c r="B908" s="71"/>
      <c r="C908" s="49">
        <v>201</v>
      </c>
      <c r="D908" s="50" t="s">
        <v>184</v>
      </c>
      <c r="E908" s="77"/>
      <c r="F908" s="77"/>
      <c r="G908" s="77"/>
      <c r="H908" s="77"/>
      <c r="I908" s="77"/>
      <c r="J908" s="7" t="str">
        <f t="shared" si="52"/>
        <v/>
      </c>
      <c r="K908" s="206"/>
    </row>
    <row r="909" spans="1:11">
      <c r="B909" s="48"/>
      <c r="C909" s="49">
        <v>202</v>
      </c>
      <c r="D909" s="76" t="s">
        <v>185</v>
      </c>
      <c r="E909" s="55"/>
      <c r="F909" s="55">
        <v>5000</v>
      </c>
      <c r="G909" s="55">
        <v>13200</v>
      </c>
      <c r="H909" s="55">
        <v>15400</v>
      </c>
      <c r="I909" s="55">
        <v>17800</v>
      </c>
      <c r="J909" s="7">
        <f t="shared" si="52"/>
        <v>1</v>
      </c>
      <c r="K909" s="206"/>
    </row>
    <row r="910" spans="1:11">
      <c r="B910" s="48"/>
      <c r="C910" s="49">
        <v>205</v>
      </c>
      <c r="D910" s="76" t="s">
        <v>186</v>
      </c>
      <c r="E910" s="55">
        <v>2238</v>
      </c>
      <c r="F910" s="55">
        <v>5000</v>
      </c>
      <c r="G910" s="55"/>
      <c r="H910" s="55"/>
      <c r="I910" s="55"/>
      <c r="J910" s="7">
        <f t="shared" si="52"/>
        <v>1</v>
      </c>
      <c r="K910" s="206"/>
    </row>
    <row r="911" spans="1:11">
      <c r="B911" s="48"/>
      <c r="C911" s="49">
        <v>208</v>
      </c>
      <c r="D911" s="79" t="s">
        <v>187</v>
      </c>
      <c r="E911" s="55"/>
      <c r="F911" s="55"/>
      <c r="G911" s="55"/>
      <c r="H911" s="55"/>
      <c r="I911" s="55"/>
      <c r="J911" s="7" t="str">
        <f t="shared" si="52"/>
        <v/>
      </c>
      <c r="K911" s="206"/>
    </row>
    <row r="912" spans="1:11">
      <c r="B912" s="71"/>
      <c r="C912" s="49">
        <v>209</v>
      </c>
      <c r="D912" s="80" t="s">
        <v>188</v>
      </c>
      <c r="E912" s="55">
        <v>2170</v>
      </c>
      <c r="F912" s="55"/>
      <c r="G912" s="55"/>
      <c r="H912" s="55"/>
      <c r="I912" s="55"/>
      <c r="J912" s="7">
        <f t="shared" si="52"/>
        <v>1</v>
      </c>
      <c r="K912" s="206"/>
    </row>
    <row r="913" spans="1:11">
      <c r="B913" s="141">
        <v>500</v>
      </c>
      <c r="C913" s="476" t="s">
        <v>189</v>
      </c>
      <c r="D913" s="476"/>
      <c r="E913" s="142">
        <f>SUM(E914:E920)</f>
        <v>22904</v>
      </c>
      <c r="F913" s="142">
        <f>SUM(F914:F920)</f>
        <v>28000</v>
      </c>
      <c r="G913" s="142">
        <f>SUM(G914:G920)</f>
        <v>31500</v>
      </c>
      <c r="H913" s="142">
        <f>SUM(H914:H920)</f>
        <v>35000</v>
      </c>
      <c r="I913" s="142">
        <f>SUM(I914:I920)</f>
        <v>38500</v>
      </c>
      <c r="J913" s="7">
        <f t="shared" si="52"/>
        <v>1</v>
      </c>
      <c r="K913" s="206"/>
    </row>
    <row r="914" spans="1:11">
      <c r="B914" s="71"/>
      <c r="C914" s="146">
        <v>551</v>
      </c>
      <c r="D914" s="147" t="s">
        <v>190</v>
      </c>
      <c r="E914" s="55">
        <v>13501</v>
      </c>
      <c r="F914" s="55">
        <v>15000</v>
      </c>
      <c r="G914" s="55">
        <v>22000</v>
      </c>
      <c r="H914" s="55">
        <v>24000</v>
      </c>
      <c r="I914" s="55">
        <v>26000</v>
      </c>
      <c r="J914" s="7">
        <f t="shared" si="52"/>
        <v>1</v>
      </c>
      <c r="K914" s="206"/>
    </row>
    <row r="915" spans="1:11" hidden="1">
      <c r="B915" s="71"/>
      <c r="C915" s="146">
        <v>552</v>
      </c>
      <c r="D915" s="147" t="s">
        <v>191</v>
      </c>
      <c r="E915" s="77"/>
      <c r="F915" s="77"/>
      <c r="G915" s="77"/>
      <c r="H915" s="77"/>
      <c r="I915" s="77"/>
      <c r="J915" s="7" t="str">
        <f t="shared" si="52"/>
        <v/>
      </c>
      <c r="K915" s="206"/>
    </row>
    <row r="916" spans="1:11" hidden="1">
      <c r="B916" s="148"/>
      <c r="C916" s="146">
        <v>558</v>
      </c>
      <c r="D916" s="149" t="s">
        <v>49</v>
      </c>
      <c r="E916" s="52">
        <v>0</v>
      </c>
      <c r="F916" s="52">
        <v>0</v>
      </c>
      <c r="G916" s="52">
        <v>0</v>
      </c>
      <c r="H916" s="52">
        <v>0</v>
      </c>
      <c r="I916" s="52">
        <v>0</v>
      </c>
      <c r="J916" s="7" t="str">
        <f t="shared" si="52"/>
        <v/>
      </c>
      <c r="K916" s="206"/>
    </row>
    <row r="917" spans="1:11">
      <c r="B917" s="148"/>
      <c r="C917" s="146">
        <v>560</v>
      </c>
      <c r="D917" s="149" t="s">
        <v>192</v>
      </c>
      <c r="E917" s="55">
        <v>6093</v>
      </c>
      <c r="F917" s="55">
        <v>8000</v>
      </c>
      <c r="G917" s="55">
        <v>6000</v>
      </c>
      <c r="H917" s="55">
        <v>7000</v>
      </c>
      <c r="I917" s="55">
        <v>8000</v>
      </c>
      <c r="J917" s="7">
        <f t="shared" si="52"/>
        <v>1</v>
      </c>
      <c r="K917" s="206"/>
    </row>
    <row r="918" spans="1:11">
      <c r="B918" s="148"/>
      <c r="C918" s="146">
        <v>580</v>
      </c>
      <c r="D918" s="147" t="s">
        <v>193</v>
      </c>
      <c r="E918" s="55">
        <v>3310</v>
      </c>
      <c r="F918" s="55">
        <v>5000</v>
      </c>
      <c r="G918" s="55">
        <v>3500</v>
      </c>
      <c r="H918" s="55">
        <v>4000</v>
      </c>
      <c r="I918" s="55">
        <v>4500</v>
      </c>
      <c r="J918" s="7">
        <f t="shared" si="52"/>
        <v>1</v>
      </c>
      <c r="K918" s="206"/>
    </row>
    <row r="919" spans="1:11" hidden="1">
      <c r="B919" s="71"/>
      <c r="C919" s="146">
        <v>588</v>
      </c>
      <c r="D919" s="147" t="s">
        <v>194</v>
      </c>
      <c r="E919" s="52">
        <v>0</v>
      </c>
      <c r="F919" s="52">
        <v>0</v>
      </c>
      <c r="G919" s="52">
        <v>0</v>
      </c>
      <c r="H919" s="52">
        <v>0</v>
      </c>
      <c r="I919" s="52">
        <v>0</v>
      </c>
      <c r="J919" s="7" t="str">
        <f t="shared" si="52"/>
        <v/>
      </c>
      <c r="K919" s="206"/>
    </row>
    <row r="920" spans="1:11" hidden="1">
      <c r="B920" s="71"/>
      <c r="C920" s="49">
        <v>590</v>
      </c>
      <c r="D920" s="147" t="s">
        <v>195</v>
      </c>
      <c r="E920" s="77"/>
      <c r="F920" s="77"/>
      <c r="G920" s="77"/>
      <c r="H920" s="77"/>
      <c r="I920" s="77"/>
      <c r="J920" s="7" t="str">
        <f t="shared" si="52"/>
        <v/>
      </c>
      <c r="K920" s="206"/>
    </row>
    <row r="921" spans="1:11" ht="15.75" hidden="1" customHeight="1">
      <c r="A921" s="93">
        <v>5</v>
      </c>
      <c r="B921" s="141">
        <v>800</v>
      </c>
      <c r="C921" s="477" t="s">
        <v>196</v>
      </c>
      <c r="D921" s="477"/>
      <c r="E921" s="362"/>
      <c r="F921" s="362"/>
      <c r="G921" s="362"/>
      <c r="H921" s="362"/>
      <c r="I921" s="362"/>
      <c r="J921" s="7" t="str">
        <f t="shared" si="52"/>
        <v/>
      </c>
      <c r="K921" s="206"/>
    </row>
    <row r="922" spans="1:11">
      <c r="A922" s="94">
        <v>10</v>
      </c>
      <c r="B922" s="141">
        <v>1000</v>
      </c>
      <c r="C922" s="476" t="s">
        <v>197</v>
      </c>
      <c r="D922" s="476"/>
      <c r="E922" s="142">
        <f>SUM(E923:E939)</f>
        <v>22271</v>
      </c>
      <c r="F922" s="142">
        <f>SUM(F923:F939)</f>
        <v>15000</v>
      </c>
      <c r="G922" s="142">
        <f>SUM(G923:G939)</f>
        <v>35000</v>
      </c>
      <c r="H922" s="142">
        <f>SUM(H923:H939)</f>
        <v>25000</v>
      </c>
      <c r="I922" s="142">
        <f>SUM(I923:I939)</f>
        <v>40000</v>
      </c>
      <c r="J922" s="7">
        <f t="shared" si="52"/>
        <v>1</v>
      </c>
      <c r="K922" s="206"/>
    </row>
    <row r="923" spans="1:11" hidden="1">
      <c r="A923" s="94">
        <v>15</v>
      </c>
      <c r="B923" s="48"/>
      <c r="C923" s="49">
        <v>1011</v>
      </c>
      <c r="D923" s="76" t="s">
        <v>198</v>
      </c>
      <c r="E923" s="77"/>
      <c r="F923" s="77"/>
      <c r="G923" s="77"/>
      <c r="H923" s="77"/>
      <c r="I923" s="77"/>
      <c r="J923" s="7" t="str">
        <f t="shared" si="52"/>
        <v/>
      </c>
      <c r="K923" s="206"/>
    </row>
    <row r="924" spans="1:11" hidden="1">
      <c r="A924" s="93">
        <v>35</v>
      </c>
      <c r="B924" s="48"/>
      <c r="C924" s="49">
        <v>1012</v>
      </c>
      <c r="D924" s="76" t="s">
        <v>199</v>
      </c>
      <c r="E924" s="77"/>
      <c r="F924" s="77"/>
      <c r="G924" s="77"/>
      <c r="H924" s="77"/>
      <c r="I924" s="77"/>
      <c r="J924" s="7" t="str">
        <f t="shared" si="52"/>
        <v/>
      </c>
      <c r="K924" s="206"/>
    </row>
    <row r="925" spans="1:11">
      <c r="A925" s="94">
        <v>40</v>
      </c>
      <c r="B925" s="48"/>
      <c r="C925" s="49">
        <v>1013</v>
      </c>
      <c r="D925" s="76" t="s">
        <v>200</v>
      </c>
      <c r="E925" s="55">
        <v>2080</v>
      </c>
      <c r="F925" s="55">
        <v>1500</v>
      </c>
      <c r="G925" s="55"/>
      <c r="H925" s="55"/>
      <c r="I925" s="55"/>
      <c r="J925" s="7">
        <f t="shared" si="52"/>
        <v>1</v>
      </c>
      <c r="K925" s="206"/>
    </row>
    <row r="926" spans="1:11" hidden="1">
      <c r="A926" s="94">
        <v>45</v>
      </c>
      <c r="B926" s="48"/>
      <c r="C926" s="49">
        <v>1014</v>
      </c>
      <c r="D926" s="76" t="s">
        <v>201</v>
      </c>
      <c r="E926" s="77"/>
      <c r="F926" s="77"/>
      <c r="G926" s="77"/>
      <c r="H926" s="77"/>
      <c r="I926" s="77"/>
      <c r="J926" s="7" t="str">
        <f t="shared" si="52"/>
        <v/>
      </c>
      <c r="K926" s="206"/>
    </row>
    <row r="927" spans="1:11">
      <c r="A927" s="94">
        <v>50</v>
      </c>
      <c r="B927" s="48"/>
      <c r="C927" s="49">
        <v>1015</v>
      </c>
      <c r="D927" s="76" t="s">
        <v>202</v>
      </c>
      <c r="E927" s="55">
        <v>1233</v>
      </c>
      <c r="F927" s="55">
        <v>5000</v>
      </c>
      <c r="G927" s="55"/>
      <c r="H927" s="55"/>
      <c r="I927" s="55"/>
      <c r="J927" s="7">
        <f t="shared" si="52"/>
        <v>1</v>
      </c>
      <c r="K927" s="206"/>
    </row>
    <row r="928" spans="1:11">
      <c r="A928" s="94">
        <v>55</v>
      </c>
      <c r="B928" s="48"/>
      <c r="C928" s="58">
        <v>1016</v>
      </c>
      <c r="D928" s="78" t="s">
        <v>203</v>
      </c>
      <c r="E928" s="364">
        <v>1051</v>
      </c>
      <c r="F928" s="364">
        <v>3500</v>
      </c>
      <c r="G928" s="364"/>
      <c r="H928" s="364"/>
      <c r="I928" s="364"/>
      <c r="J928" s="7">
        <f t="shared" si="52"/>
        <v>1</v>
      </c>
      <c r="K928" s="206"/>
    </row>
    <row r="929" spans="1:11">
      <c r="A929" s="94">
        <v>60</v>
      </c>
      <c r="B929" s="67"/>
      <c r="C929" s="49">
        <v>1020</v>
      </c>
      <c r="D929" s="50" t="s">
        <v>204</v>
      </c>
      <c r="E929" s="55">
        <v>7687</v>
      </c>
      <c r="F929" s="55">
        <v>5000</v>
      </c>
      <c r="G929" s="55">
        <v>20000</v>
      </c>
      <c r="H929" s="55">
        <v>20000</v>
      </c>
      <c r="I929" s="55">
        <v>20000</v>
      </c>
      <c r="J929" s="7">
        <f t="shared" si="52"/>
        <v>1</v>
      </c>
      <c r="K929" s="206"/>
    </row>
    <row r="930" spans="1:11">
      <c r="A930" s="93">
        <v>65</v>
      </c>
      <c r="B930" s="48"/>
      <c r="C930" s="49">
        <v>1030</v>
      </c>
      <c r="D930" s="76" t="s">
        <v>205</v>
      </c>
      <c r="E930" s="55">
        <v>8523</v>
      </c>
      <c r="F930" s="55"/>
      <c r="G930" s="55">
        <v>15000</v>
      </c>
      <c r="H930" s="55">
        <v>5000</v>
      </c>
      <c r="I930" s="55">
        <v>20000</v>
      </c>
      <c r="J930" s="7">
        <f t="shared" si="52"/>
        <v>1</v>
      </c>
      <c r="K930" s="206"/>
    </row>
    <row r="931" spans="1:11">
      <c r="A931" s="94">
        <v>70</v>
      </c>
      <c r="B931" s="48"/>
      <c r="C931" s="49">
        <v>1051</v>
      </c>
      <c r="D931" s="76" t="s">
        <v>206</v>
      </c>
      <c r="E931" s="55">
        <v>282</v>
      </c>
      <c r="F931" s="55"/>
      <c r="G931" s="55"/>
      <c r="H931" s="55"/>
      <c r="I931" s="55"/>
      <c r="J931" s="7">
        <f t="shared" si="52"/>
        <v>1</v>
      </c>
      <c r="K931" s="206"/>
    </row>
    <row r="932" spans="1:11" hidden="1">
      <c r="A932" s="94">
        <v>75</v>
      </c>
      <c r="B932" s="48"/>
      <c r="C932" s="49">
        <v>1052</v>
      </c>
      <c r="D932" s="76" t="s">
        <v>207</v>
      </c>
      <c r="E932" s="77"/>
      <c r="F932" s="77"/>
      <c r="G932" s="77"/>
      <c r="H932" s="77"/>
      <c r="I932" s="77"/>
      <c r="J932" s="7" t="str">
        <f t="shared" si="52"/>
        <v/>
      </c>
      <c r="K932" s="206"/>
    </row>
    <row r="933" spans="1:11" hidden="1">
      <c r="A933" s="94">
        <v>80</v>
      </c>
      <c r="B933" s="48"/>
      <c r="C933" s="49">
        <v>1053</v>
      </c>
      <c r="D933" s="76" t="s">
        <v>208</v>
      </c>
      <c r="E933" s="77"/>
      <c r="F933" s="77"/>
      <c r="G933" s="77"/>
      <c r="H933" s="77"/>
      <c r="I933" s="77"/>
      <c r="J933" s="7" t="str">
        <f t="shared" si="52"/>
        <v/>
      </c>
      <c r="K933" s="206"/>
    </row>
    <row r="934" spans="1:11">
      <c r="A934" s="94">
        <v>80</v>
      </c>
      <c r="B934" s="48"/>
      <c r="C934" s="49">
        <v>1062</v>
      </c>
      <c r="D934" s="50" t="s">
        <v>209</v>
      </c>
      <c r="E934" s="55">
        <v>1415</v>
      </c>
      <c r="F934" s="55"/>
      <c r="G934" s="55"/>
      <c r="H934" s="55"/>
      <c r="I934" s="55"/>
      <c r="J934" s="7">
        <f t="shared" si="52"/>
        <v>1</v>
      </c>
      <c r="K934" s="206"/>
    </row>
    <row r="935" spans="1:11" hidden="1">
      <c r="A935" s="94">
        <v>85</v>
      </c>
      <c r="B935" s="48"/>
      <c r="C935" s="49">
        <v>1063</v>
      </c>
      <c r="D935" s="79" t="s">
        <v>210</v>
      </c>
      <c r="E935" s="77"/>
      <c r="F935" s="77"/>
      <c r="G935" s="77"/>
      <c r="H935" s="77"/>
      <c r="I935" s="77"/>
      <c r="J935" s="7" t="str">
        <f t="shared" si="52"/>
        <v/>
      </c>
      <c r="K935" s="206"/>
    </row>
    <row r="936" spans="1:11" hidden="1">
      <c r="A936" s="94">
        <v>90</v>
      </c>
      <c r="B936" s="48"/>
      <c r="C936" s="49">
        <v>1069</v>
      </c>
      <c r="D936" s="79" t="s">
        <v>211</v>
      </c>
      <c r="E936" s="77"/>
      <c r="F936" s="77"/>
      <c r="G936" s="77"/>
      <c r="H936" s="77"/>
      <c r="I936" s="77"/>
      <c r="J936" s="7" t="str">
        <f t="shared" ref="J936:J967" si="53">(IF(OR($E936&lt;&gt;0,$F936&lt;&gt;0,$G936&lt;&gt;0,$H936&lt;&gt;0,$I936&lt;&gt;0),$J$2,""))</f>
        <v/>
      </c>
      <c r="K936" s="206"/>
    </row>
    <row r="937" spans="1:11" hidden="1">
      <c r="A937" s="94">
        <v>90</v>
      </c>
      <c r="B937" s="67"/>
      <c r="C937" s="49">
        <v>1091</v>
      </c>
      <c r="D937" s="76" t="s">
        <v>212</v>
      </c>
      <c r="E937" s="77"/>
      <c r="F937" s="77"/>
      <c r="G937" s="77"/>
      <c r="H937" s="77"/>
      <c r="I937" s="77"/>
      <c r="J937" s="7" t="str">
        <f t="shared" si="53"/>
        <v/>
      </c>
      <c r="K937" s="206"/>
    </row>
    <row r="938" spans="1:11" hidden="1">
      <c r="A938" s="93">
        <v>115</v>
      </c>
      <c r="B938" s="48"/>
      <c r="C938" s="49">
        <v>1092</v>
      </c>
      <c r="D938" s="76" t="s">
        <v>213</v>
      </c>
      <c r="E938" s="77"/>
      <c r="F938" s="77"/>
      <c r="G938" s="77"/>
      <c r="H938" s="77"/>
      <c r="I938" s="77"/>
      <c r="J938" s="7" t="str">
        <f t="shared" si="53"/>
        <v/>
      </c>
      <c r="K938" s="206"/>
    </row>
    <row r="939" spans="1:11" hidden="1">
      <c r="A939" s="93">
        <v>125</v>
      </c>
      <c r="B939" s="48"/>
      <c r="C939" s="49">
        <v>1098</v>
      </c>
      <c r="D939" s="76" t="s">
        <v>214</v>
      </c>
      <c r="E939" s="77"/>
      <c r="F939" s="77"/>
      <c r="G939" s="77"/>
      <c r="H939" s="77"/>
      <c r="I939" s="77"/>
      <c r="J939" s="7" t="str">
        <f t="shared" si="53"/>
        <v/>
      </c>
      <c r="K939" s="206"/>
    </row>
    <row r="940" spans="1:11">
      <c r="A940" s="94">
        <v>130</v>
      </c>
      <c r="B940" s="141">
        <v>1900</v>
      </c>
      <c r="C940" s="471" t="s">
        <v>215</v>
      </c>
      <c r="D940" s="471"/>
      <c r="E940" s="142">
        <f>SUM(E941:E943)</f>
        <v>2765</v>
      </c>
      <c r="F940" s="142">
        <f>SUM(F941:F943)</f>
        <v>4500</v>
      </c>
      <c r="G940" s="142">
        <f>SUM(G941:G943)</f>
        <v>5000</v>
      </c>
      <c r="H940" s="142">
        <f>SUM(H941:H943)</f>
        <v>5000</v>
      </c>
      <c r="I940" s="142">
        <f>SUM(I941:I943)</f>
        <v>5000</v>
      </c>
      <c r="J940" s="7">
        <f t="shared" si="53"/>
        <v>1</v>
      </c>
      <c r="K940" s="206"/>
    </row>
    <row r="941" spans="1:11">
      <c r="A941" s="94">
        <v>135</v>
      </c>
      <c r="B941" s="48"/>
      <c r="C941" s="49">
        <v>1901</v>
      </c>
      <c r="D941" s="104" t="s">
        <v>216</v>
      </c>
      <c r="E941" s="55">
        <v>102</v>
      </c>
      <c r="F941" s="55"/>
      <c r="G941" s="55"/>
      <c r="H941" s="55"/>
      <c r="I941" s="55"/>
      <c r="J941" s="7">
        <f t="shared" si="53"/>
        <v>1</v>
      </c>
      <c r="K941" s="206"/>
    </row>
    <row r="942" spans="1:11">
      <c r="A942" s="94">
        <v>140</v>
      </c>
      <c r="B942" s="153"/>
      <c r="C942" s="49">
        <v>1981</v>
      </c>
      <c r="D942" s="104" t="s">
        <v>217</v>
      </c>
      <c r="E942" s="55">
        <v>2663</v>
      </c>
      <c r="F942" s="55">
        <v>4500</v>
      </c>
      <c r="G942" s="55">
        <v>5000</v>
      </c>
      <c r="H942" s="55">
        <v>5000</v>
      </c>
      <c r="I942" s="55">
        <v>5000</v>
      </c>
      <c r="J942" s="7">
        <f t="shared" si="53"/>
        <v>1</v>
      </c>
      <c r="K942" s="206"/>
    </row>
    <row r="943" spans="1:11" hidden="1">
      <c r="A943" s="94">
        <v>145</v>
      </c>
      <c r="B943" s="48"/>
      <c r="C943" s="49">
        <v>1991</v>
      </c>
      <c r="D943" s="104" t="s">
        <v>218</v>
      </c>
      <c r="E943" s="77"/>
      <c r="F943" s="77"/>
      <c r="G943" s="77"/>
      <c r="H943" s="77"/>
      <c r="I943" s="77"/>
      <c r="J943" s="7" t="str">
        <f t="shared" si="53"/>
        <v/>
      </c>
      <c r="K943" s="206"/>
    </row>
    <row r="944" spans="1:11" hidden="1">
      <c r="A944" s="94">
        <v>150</v>
      </c>
      <c r="B944" s="141">
        <v>2100</v>
      </c>
      <c r="C944" s="471" t="s">
        <v>219</v>
      </c>
      <c r="D944" s="471"/>
      <c r="E944" s="150">
        <f>SUM(E945:E949)</f>
        <v>0</v>
      </c>
      <c r="F944" s="150">
        <f>SUM(F945:F949)</f>
        <v>0</v>
      </c>
      <c r="G944" s="150">
        <f>SUM(G945:G949)</f>
        <v>0</v>
      </c>
      <c r="H944" s="150">
        <f>SUM(H945:H949)</f>
        <v>0</v>
      </c>
      <c r="I944" s="150">
        <f>SUM(I945:I949)</f>
        <v>0</v>
      </c>
      <c r="J944" s="7" t="str">
        <f t="shared" si="53"/>
        <v/>
      </c>
      <c r="K944" s="206"/>
    </row>
    <row r="945" spans="1:11" hidden="1">
      <c r="A945" s="94">
        <v>155</v>
      </c>
      <c r="B945" s="48"/>
      <c r="C945" s="49">
        <v>2110</v>
      </c>
      <c r="D945" s="79" t="s">
        <v>220</v>
      </c>
      <c r="E945" s="77"/>
      <c r="F945" s="77"/>
      <c r="G945" s="77"/>
      <c r="H945" s="77"/>
      <c r="I945" s="77"/>
      <c r="J945" s="7" t="str">
        <f t="shared" si="53"/>
        <v/>
      </c>
      <c r="K945" s="206"/>
    </row>
    <row r="946" spans="1:11" hidden="1">
      <c r="A946" s="94">
        <v>160</v>
      </c>
      <c r="B946" s="153"/>
      <c r="C946" s="49">
        <v>2120</v>
      </c>
      <c r="D946" s="79" t="s">
        <v>221</v>
      </c>
      <c r="E946" s="77"/>
      <c r="F946" s="77"/>
      <c r="G946" s="77"/>
      <c r="H946" s="77"/>
      <c r="I946" s="77"/>
      <c r="J946" s="7" t="str">
        <f t="shared" si="53"/>
        <v/>
      </c>
      <c r="K946" s="206"/>
    </row>
    <row r="947" spans="1:11" hidden="1">
      <c r="A947" s="94">
        <v>165</v>
      </c>
      <c r="B947" s="153"/>
      <c r="C947" s="49">
        <v>2125</v>
      </c>
      <c r="D947" s="79" t="s">
        <v>222</v>
      </c>
      <c r="E947" s="52">
        <v>0</v>
      </c>
      <c r="F947" s="52">
        <v>0</v>
      </c>
      <c r="G947" s="52">
        <v>0</v>
      </c>
      <c r="H947" s="52">
        <v>0</v>
      </c>
      <c r="I947" s="52">
        <v>0</v>
      </c>
      <c r="J947" s="7" t="str">
        <f t="shared" si="53"/>
        <v/>
      </c>
      <c r="K947" s="206"/>
    </row>
    <row r="948" spans="1:11" hidden="1">
      <c r="A948" s="94">
        <v>175</v>
      </c>
      <c r="B948" s="71"/>
      <c r="C948" s="49">
        <v>2140</v>
      </c>
      <c r="D948" s="79" t="s">
        <v>223</v>
      </c>
      <c r="E948" s="52">
        <v>0</v>
      </c>
      <c r="F948" s="52">
        <v>0</v>
      </c>
      <c r="G948" s="52">
        <v>0</v>
      </c>
      <c r="H948" s="52">
        <v>0</v>
      </c>
      <c r="I948" s="52">
        <v>0</v>
      </c>
      <c r="J948" s="7" t="str">
        <f t="shared" si="53"/>
        <v/>
      </c>
      <c r="K948" s="206"/>
    </row>
    <row r="949" spans="1:11" hidden="1">
      <c r="A949" s="94">
        <v>180</v>
      </c>
      <c r="B949" s="48"/>
      <c r="C949" s="49">
        <v>2190</v>
      </c>
      <c r="D949" s="79" t="s">
        <v>224</v>
      </c>
      <c r="E949" s="77"/>
      <c r="F949" s="77"/>
      <c r="G949" s="77"/>
      <c r="H949" s="77"/>
      <c r="I949" s="77"/>
      <c r="J949" s="7" t="str">
        <f t="shared" si="53"/>
        <v/>
      </c>
      <c r="K949" s="206"/>
    </row>
    <row r="950" spans="1:11" hidden="1">
      <c r="A950" s="94">
        <v>185</v>
      </c>
      <c r="B950" s="141">
        <v>2200</v>
      </c>
      <c r="C950" s="471" t="s">
        <v>225</v>
      </c>
      <c r="D950" s="471"/>
      <c r="E950" s="150">
        <f>SUM(E951:E952)</f>
        <v>0</v>
      </c>
      <c r="F950" s="150">
        <f>SUM(F951:F952)</f>
        <v>0</v>
      </c>
      <c r="G950" s="150">
        <f>SUM(G951:G952)</f>
        <v>0</v>
      </c>
      <c r="H950" s="150">
        <f>SUM(H951:H952)</f>
        <v>0</v>
      </c>
      <c r="I950" s="150">
        <f>SUM(I951:I952)</f>
        <v>0</v>
      </c>
      <c r="J950" s="7" t="str">
        <f t="shared" si="53"/>
        <v/>
      </c>
      <c r="K950" s="206"/>
    </row>
    <row r="951" spans="1:11" hidden="1">
      <c r="A951" s="94">
        <v>190</v>
      </c>
      <c r="B951" s="48"/>
      <c r="C951" s="49">
        <v>2221</v>
      </c>
      <c r="D951" s="50" t="s">
        <v>226</v>
      </c>
      <c r="E951" s="77"/>
      <c r="F951" s="77"/>
      <c r="G951" s="77"/>
      <c r="H951" s="77"/>
      <c r="I951" s="77"/>
      <c r="J951" s="7" t="str">
        <f t="shared" si="53"/>
        <v/>
      </c>
      <c r="K951" s="206"/>
    </row>
    <row r="952" spans="1:11" hidden="1">
      <c r="A952" s="94">
        <v>200</v>
      </c>
      <c r="B952" s="48"/>
      <c r="C952" s="49">
        <v>2224</v>
      </c>
      <c r="D952" s="50" t="s">
        <v>227</v>
      </c>
      <c r="E952" s="77"/>
      <c r="F952" s="77"/>
      <c r="G952" s="77"/>
      <c r="H952" s="77"/>
      <c r="I952" s="77"/>
      <c r="J952" s="7" t="str">
        <f t="shared" si="53"/>
        <v/>
      </c>
      <c r="K952" s="206"/>
    </row>
    <row r="953" spans="1:11" hidden="1">
      <c r="A953" s="94">
        <v>200</v>
      </c>
      <c r="B953" s="141">
        <v>2500</v>
      </c>
      <c r="C953" s="471" t="s">
        <v>228</v>
      </c>
      <c r="D953" s="471"/>
      <c r="E953" s="362"/>
      <c r="F953" s="362"/>
      <c r="G953" s="362"/>
      <c r="H953" s="362"/>
      <c r="I953" s="362"/>
      <c r="J953" s="7" t="str">
        <f t="shared" si="53"/>
        <v/>
      </c>
      <c r="K953" s="206"/>
    </row>
    <row r="954" spans="1:11" ht="15.75" hidden="1" customHeight="1">
      <c r="A954" s="94">
        <v>205</v>
      </c>
      <c r="B954" s="141">
        <v>2600</v>
      </c>
      <c r="C954" s="473" t="s">
        <v>229</v>
      </c>
      <c r="D954" s="473"/>
      <c r="E954" s="362"/>
      <c r="F954" s="362"/>
      <c r="G954" s="362"/>
      <c r="H954" s="362"/>
      <c r="I954" s="362"/>
      <c r="J954" s="7" t="str">
        <f t="shared" si="53"/>
        <v/>
      </c>
      <c r="K954" s="206"/>
    </row>
    <row r="955" spans="1:11" ht="15.75" hidden="1" customHeight="1">
      <c r="A955" s="94">
        <v>210</v>
      </c>
      <c r="B955" s="141">
        <v>2700</v>
      </c>
      <c r="C955" s="473" t="s">
        <v>230</v>
      </c>
      <c r="D955" s="473"/>
      <c r="E955" s="362"/>
      <c r="F955" s="362"/>
      <c r="G955" s="362"/>
      <c r="H955" s="362"/>
      <c r="I955" s="362"/>
      <c r="J955" s="7" t="str">
        <f t="shared" si="53"/>
        <v/>
      </c>
      <c r="K955" s="206"/>
    </row>
    <row r="956" spans="1:11" ht="36" hidden="1" customHeight="1">
      <c r="A956" s="94">
        <v>215</v>
      </c>
      <c r="B956" s="141">
        <v>2800</v>
      </c>
      <c r="C956" s="473" t="s">
        <v>523</v>
      </c>
      <c r="D956" s="473"/>
      <c r="E956" s="362"/>
      <c r="F956" s="362"/>
      <c r="G956" s="362"/>
      <c r="H956" s="362"/>
      <c r="I956" s="362"/>
      <c r="J956" s="7" t="str">
        <f t="shared" si="53"/>
        <v/>
      </c>
      <c r="K956" s="206"/>
    </row>
    <row r="957" spans="1:11">
      <c r="A957" s="93">
        <v>220</v>
      </c>
      <c r="B957" s="141">
        <v>2900</v>
      </c>
      <c r="C957" s="471" t="s">
        <v>232</v>
      </c>
      <c r="D957" s="471"/>
      <c r="E957" s="142">
        <f>SUM(E958:E965)</f>
        <v>0</v>
      </c>
      <c r="F957" s="142">
        <f>SUM(F958:F965)</f>
        <v>0</v>
      </c>
      <c r="G957" s="142">
        <f>SUM(G958:G965)</f>
        <v>0</v>
      </c>
      <c r="H957" s="142">
        <f>SUM(H958:H965)</f>
        <v>0</v>
      </c>
      <c r="I957" s="142">
        <f>SUM(I958:I965)</f>
        <v>0</v>
      </c>
      <c r="J957" s="7" t="str">
        <f t="shared" si="53"/>
        <v/>
      </c>
      <c r="K957" s="206"/>
    </row>
    <row r="958" spans="1:11" hidden="1">
      <c r="A958" s="94">
        <v>225</v>
      </c>
      <c r="B958" s="153"/>
      <c r="C958" s="49">
        <v>2910</v>
      </c>
      <c r="D958" s="155" t="s">
        <v>233</v>
      </c>
      <c r="E958" s="77"/>
      <c r="F958" s="77"/>
      <c r="G958" s="77"/>
      <c r="H958" s="77"/>
      <c r="I958" s="77"/>
      <c r="J958" s="7" t="str">
        <f t="shared" si="53"/>
        <v/>
      </c>
      <c r="K958" s="206"/>
    </row>
    <row r="959" spans="1:11" hidden="1">
      <c r="A959" s="94">
        <v>230</v>
      </c>
      <c r="B959" s="153"/>
      <c r="C959" s="49">
        <v>2920</v>
      </c>
      <c r="D959" s="155" t="s">
        <v>234</v>
      </c>
      <c r="E959" s="77"/>
      <c r="F959" s="77"/>
      <c r="G959" s="77"/>
      <c r="H959" s="77"/>
      <c r="I959" s="77"/>
      <c r="J959" s="7" t="str">
        <f t="shared" si="53"/>
        <v/>
      </c>
      <c r="K959" s="206"/>
    </row>
    <row r="960" spans="1:11" hidden="1">
      <c r="A960" s="94">
        <v>245</v>
      </c>
      <c r="B960" s="153"/>
      <c r="C960" s="49">
        <v>2969</v>
      </c>
      <c r="D960" s="155" t="s">
        <v>235</v>
      </c>
      <c r="E960" s="77"/>
      <c r="F960" s="77"/>
      <c r="G960" s="77"/>
      <c r="H960" s="77"/>
      <c r="I960" s="77"/>
      <c r="J960" s="7" t="str">
        <f t="shared" si="53"/>
        <v/>
      </c>
      <c r="K960" s="206"/>
    </row>
    <row r="961" spans="1:11" hidden="1">
      <c r="A961" s="93">
        <v>220</v>
      </c>
      <c r="B961" s="153"/>
      <c r="C961" s="156">
        <v>2970</v>
      </c>
      <c r="D961" s="157" t="s">
        <v>236</v>
      </c>
      <c r="E961" s="312"/>
      <c r="F961" s="312"/>
      <c r="G961" s="312"/>
      <c r="H961" s="312"/>
      <c r="I961" s="312"/>
      <c r="J961" s="7" t="str">
        <f t="shared" si="53"/>
        <v/>
      </c>
      <c r="K961" s="206"/>
    </row>
    <row r="962" spans="1:11" hidden="1">
      <c r="A962" s="94">
        <v>225</v>
      </c>
      <c r="B962" s="153"/>
      <c r="C962" s="49">
        <v>2989</v>
      </c>
      <c r="D962" s="155" t="s">
        <v>237</v>
      </c>
      <c r="E962" s="77"/>
      <c r="F962" s="77"/>
      <c r="G962" s="77"/>
      <c r="H962" s="77"/>
      <c r="I962" s="77"/>
      <c r="J962" s="7" t="str">
        <f t="shared" si="53"/>
        <v/>
      </c>
      <c r="K962" s="206"/>
    </row>
    <row r="963" spans="1:11" hidden="1">
      <c r="A963" s="94">
        <v>230</v>
      </c>
      <c r="B963" s="48"/>
      <c r="C963" s="49">
        <v>2990</v>
      </c>
      <c r="D963" s="155" t="s">
        <v>238</v>
      </c>
      <c r="E963" s="77"/>
      <c r="F963" s="77"/>
      <c r="G963" s="77"/>
      <c r="H963" s="77"/>
      <c r="I963" s="77"/>
      <c r="J963" s="7" t="str">
        <f t="shared" si="53"/>
        <v/>
      </c>
      <c r="K963" s="206"/>
    </row>
    <row r="964" spans="1:11">
      <c r="A964" s="94">
        <v>235</v>
      </c>
      <c r="B964" s="48"/>
      <c r="C964" s="49">
        <v>2991</v>
      </c>
      <c r="D964" s="155" t="s">
        <v>239</v>
      </c>
      <c r="E964" s="55"/>
      <c r="F964" s="55"/>
      <c r="G964" s="55"/>
      <c r="H964" s="55"/>
      <c r="I964" s="55"/>
      <c r="J964" s="7" t="str">
        <f t="shared" si="53"/>
        <v/>
      </c>
      <c r="K964" s="206"/>
    </row>
    <row r="965" spans="1:11" hidden="1">
      <c r="A965" s="94">
        <v>240</v>
      </c>
      <c r="B965" s="48"/>
      <c r="C965" s="49">
        <v>2992</v>
      </c>
      <c r="D965" s="365" t="s">
        <v>240</v>
      </c>
      <c r="E965" s="77"/>
      <c r="F965" s="77"/>
      <c r="G965" s="77"/>
      <c r="H965" s="77"/>
      <c r="I965" s="77"/>
      <c r="J965" s="7" t="str">
        <f t="shared" si="53"/>
        <v/>
      </c>
      <c r="K965" s="206"/>
    </row>
    <row r="966" spans="1:11" hidden="1">
      <c r="A966" s="94">
        <v>245</v>
      </c>
      <c r="B966" s="141">
        <v>3300</v>
      </c>
      <c r="C966" s="160" t="s">
        <v>241</v>
      </c>
      <c r="D966" s="161"/>
      <c r="E966" s="150">
        <f>SUM(E967:E971)</f>
        <v>0</v>
      </c>
      <c r="F966" s="150">
        <f>SUM(F967:F971)</f>
        <v>0</v>
      </c>
      <c r="G966" s="150">
        <f>SUM(G967:G971)</f>
        <v>0</v>
      </c>
      <c r="H966" s="150">
        <f>SUM(H967:H971)</f>
        <v>0</v>
      </c>
      <c r="I966" s="150">
        <f>SUM(I967:I971)</f>
        <v>0</v>
      </c>
      <c r="J966" s="7" t="str">
        <f t="shared" si="53"/>
        <v/>
      </c>
      <c r="K966" s="206"/>
    </row>
    <row r="967" spans="1:11" hidden="1">
      <c r="A967" s="93">
        <v>250</v>
      </c>
      <c r="B967" s="71"/>
      <c r="C967" s="49">
        <v>3301</v>
      </c>
      <c r="D967" s="162" t="s">
        <v>242</v>
      </c>
      <c r="E967" s="52">
        <v>0</v>
      </c>
      <c r="F967" s="52">
        <v>0</v>
      </c>
      <c r="G967" s="52">
        <v>0</v>
      </c>
      <c r="H967" s="52">
        <v>0</v>
      </c>
      <c r="I967" s="52">
        <v>0</v>
      </c>
      <c r="J967" s="7" t="str">
        <f t="shared" si="53"/>
        <v/>
      </c>
      <c r="K967" s="206"/>
    </row>
    <row r="968" spans="1:11" hidden="1">
      <c r="A968" s="94">
        <v>255</v>
      </c>
      <c r="B968" s="71"/>
      <c r="C968" s="49">
        <v>3302</v>
      </c>
      <c r="D968" s="162" t="s">
        <v>243</v>
      </c>
      <c r="E968" s="52">
        <v>0</v>
      </c>
      <c r="F968" s="52">
        <v>0</v>
      </c>
      <c r="G968" s="52">
        <v>0</v>
      </c>
      <c r="H968" s="52">
        <v>0</v>
      </c>
      <c r="I968" s="52">
        <v>0</v>
      </c>
      <c r="J968" s="7" t="str">
        <f t="shared" ref="J968:J999" si="54">(IF(OR($E968&lt;&gt;0,$F968&lt;&gt;0,$G968&lt;&gt;0,$H968&lt;&gt;0,$I968&lt;&gt;0),$J$2,""))</f>
        <v/>
      </c>
      <c r="K968" s="206"/>
    </row>
    <row r="969" spans="1:11" hidden="1">
      <c r="A969" s="94">
        <v>265</v>
      </c>
      <c r="B969" s="71"/>
      <c r="C969" s="49">
        <v>3304</v>
      </c>
      <c r="D969" s="162" t="s">
        <v>244</v>
      </c>
      <c r="E969" s="52">
        <v>0</v>
      </c>
      <c r="F969" s="52">
        <v>0</v>
      </c>
      <c r="G969" s="52">
        <v>0</v>
      </c>
      <c r="H969" s="52">
        <v>0</v>
      </c>
      <c r="I969" s="52">
        <v>0</v>
      </c>
      <c r="J969" s="7" t="str">
        <f t="shared" si="54"/>
        <v/>
      </c>
      <c r="K969" s="206"/>
    </row>
    <row r="970" spans="1:11" hidden="1">
      <c r="A970" s="93">
        <v>270</v>
      </c>
      <c r="B970" s="71"/>
      <c r="C970" s="49">
        <v>3306</v>
      </c>
      <c r="D970" s="162" t="s">
        <v>245</v>
      </c>
      <c r="E970" s="52">
        <v>0</v>
      </c>
      <c r="F970" s="52">
        <v>0</v>
      </c>
      <c r="G970" s="52">
        <v>0</v>
      </c>
      <c r="H970" s="52">
        <v>0</v>
      </c>
      <c r="I970" s="52">
        <v>0</v>
      </c>
      <c r="J970" s="7" t="str">
        <f t="shared" si="54"/>
        <v/>
      </c>
      <c r="K970" s="206"/>
    </row>
    <row r="971" spans="1:11" hidden="1">
      <c r="A971" s="93">
        <v>290</v>
      </c>
      <c r="B971" s="71"/>
      <c r="C971" s="49">
        <v>3307</v>
      </c>
      <c r="D971" s="162" t="s">
        <v>246</v>
      </c>
      <c r="E971" s="52">
        <v>0</v>
      </c>
      <c r="F971" s="52">
        <v>0</v>
      </c>
      <c r="G971" s="52">
        <v>0</v>
      </c>
      <c r="H971" s="52">
        <v>0</v>
      </c>
      <c r="I971" s="52">
        <v>0</v>
      </c>
      <c r="J971" s="7" t="str">
        <f t="shared" si="54"/>
        <v/>
      </c>
      <c r="K971" s="206"/>
    </row>
    <row r="972" spans="1:11" hidden="1">
      <c r="A972" s="93">
        <v>320</v>
      </c>
      <c r="B972" s="141">
        <v>3900</v>
      </c>
      <c r="C972" s="471" t="s">
        <v>247</v>
      </c>
      <c r="D972" s="471"/>
      <c r="E972" s="82">
        <v>0</v>
      </c>
      <c r="F972" s="82">
        <v>0</v>
      </c>
      <c r="G972" s="82">
        <v>0</v>
      </c>
      <c r="H972" s="82">
        <v>0</v>
      </c>
      <c r="I972" s="82">
        <v>0</v>
      </c>
      <c r="J972" s="7" t="str">
        <f t="shared" si="54"/>
        <v/>
      </c>
      <c r="K972" s="206"/>
    </row>
    <row r="973" spans="1:11" hidden="1">
      <c r="A973" s="93">
        <v>330</v>
      </c>
      <c r="B973" s="141">
        <v>4000</v>
      </c>
      <c r="C973" s="471" t="s">
        <v>248</v>
      </c>
      <c r="D973" s="471"/>
      <c r="E973" s="362"/>
      <c r="F973" s="362"/>
      <c r="G973" s="362"/>
      <c r="H973" s="362"/>
      <c r="I973" s="362"/>
      <c r="J973" s="7" t="str">
        <f t="shared" si="54"/>
        <v/>
      </c>
      <c r="K973" s="206"/>
    </row>
    <row r="974" spans="1:11" hidden="1">
      <c r="A974" s="93">
        <v>350</v>
      </c>
      <c r="B974" s="141">
        <v>4100</v>
      </c>
      <c r="C974" s="471" t="s">
        <v>249</v>
      </c>
      <c r="D974" s="471"/>
      <c r="E974" s="362"/>
      <c r="F974" s="362"/>
      <c r="G974" s="362"/>
      <c r="H974" s="362"/>
      <c r="I974" s="362"/>
      <c r="J974" s="7" t="str">
        <f t="shared" si="54"/>
        <v/>
      </c>
      <c r="K974" s="206"/>
    </row>
    <row r="975" spans="1:11">
      <c r="A975" s="94">
        <v>355</v>
      </c>
      <c r="B975" s="141">
        <v>4200</v>
      </c>
      <c r="C975" s="471" t="s">
        <v>250</v>
      </c>
      <c r="D975" s="471"/>
      <c r="E975" s="142">
        <f>SUM(E976:E981)</f>
        <v>799</v>
      </c>
      <c r="F975" s="142">
        <f>SUM(F976:F981)</f>
        <v>0</v>
      </c>
      <c r="G975" s="142">
        <f>SUM(G976:G981)</f>
        <v>0</v>
      </c>
      <c r="H975" s="142">
        <f>SUM(H976:H981)</f>
        <v>0</v>
      </c>
      <c r="I975" s="142">
        <f>SUM(I976:I981)</f>
        <v>0</v>
      </c>
      <c r="J975" s="7">
        <f t="shared" si="54"/>
        <v>1</v>
      </c>
      <c r="K975" s="206"/>
    </row>
    <row r="976" spans="1:11" hidden="1">
      <c r="A976" s="94">
        <v>355</v>
      </c>
      <c r="B976" s="164"/>
      <c r="C976" s="49">
        <v>4201</v>
      </c>
      <c r="D976" s="50" t="s">
        <v>251</v>
      </c>
      <c r="E976" s="77"/>
      <c r="F976" s="77"/>
      <c r="G976" s="77"/>
      <c r="H976" s="77"/>
      <c r="I976" s="77"/>
      <c r="J976" s="7" t="str">
        <f t="shared" si="54"/>
        <v/>
      </c>
      <c r="K976" s="206"/>
    </row>
    <row r="977" spans="1:11" hidden="1">
      <c r="A977" s="94">
        <v>375</v>
      </c>
      <c r="B977" s="164"/>
      <c r="C977" s="49">
        <v>4202</v>
      </c>
      <c r="D977" s="50" t="s">
        <v>252</v>
      </c>
      <c r="E977" s="77"/>
      <c r="F977" s="77"/>
      <c r="G977" s="77"/>
      <c r="H977" s="77"/>
      <c r="I977" s="77"/>
      <c r="J977" s="7" t="str">
        <f t="shared" si="54"/>
        <v/>
      </c>
      <c r="K977" s="206"/>
    </row>
    <row r="978" spans="1:11" hidden="1">
      <c r="A978" s="94">
        <v>380</v>
      </c>
      <c r="B978" s="164"/>
      <c r="C978" s="49">
        <v>4214</v>
      </c>
      <c r="D978" s="50" t="s">
        <v>253</v>
      </c>
      <c r="E978" s="77"/>
      <c r="F978" s="77"/>
      <c r="G978" s="77"/>
      <c r="H978" s="77"/>
      <c r="I978" s="77"/>
      <c r="J978" s="7" t="str">
        <f t="shared" si="54"/>
        <v/>
      </c>
      <c r="K978" s="206"/>
    </row>
    <row r="979" spans="1:11" hidden="1">
      <c r="A979" s="94">
        <v>385</v>
      </c>
      <c r="B979" s="164"/>
      <c r="C979" s="49">
        <v>4217</v>
      </c>
      <c r="D979" s="50" t="s">
        <v>254</v>
      </c>
      <c r="E979" s="77"/>
      <c r="F979" s="77"/>
      <c r="G979" s="77"/>
      <c r="H979" s="77"/>
      <c r="I979" s="77"/>
      <c r="J979" s="7" t="str">
        <f t="shared" si="54"/>
        <v/>
      </c>
      <c r="K979" s="206"/>
    </row>
    <row r="980" spans="1:11" hidden="1">
      <c r="A980" s="94">
        <v>390</v>
      </c>
      <c r="B980" s="164"/>
      <c r="C980" s="49">
        <v>4218</v>
      </c>
      <c r="D980" s="76" t="s">
        <v>255</v>
      </c>
      <c r="E980" s="77"/>
      <c r="F980" s="77"/>
      <c r="G980" s="77"/>
      <c r="H980" s="77"/>
      <c r="I980" s="77"/>
      <c r="J980" s="7" t="str">
        <f t="shared" si="54"/>
        <v/>
      </c>
      <c r="K980" s="206"/>
    </row>
    <row r="981" spans="1:11">
      <c r="A981" s="94">
        <v>390</v>
      </c>
      <c r="B981" s="164"/>
      <c r="C981" s="49">
        <v>4219</v>
      </c>
      <c r="D981" s="104" t="s">
        <v>256</v>
      </c>
      <c r="E981" s="55">
        <v>799</v>
      </c>
      <c r="F981" s="55"/>
      <c r="G981" s="55"/>
      <c r="H981" s="55"/>
      <c r="I981" s="55"/>
      <c r="J981" s="7">
        <f t="shared" si="54"/>
        <v>1</v>
      </c>
      <c r="K981" s="206"/>
    </row>
    <row r="982" spans="1:11" hidden="1">
      <c r="A982" s="94">
        <v>395</v>
      </c>
      <c r="B982" s="141">
        <v>4300</v>
      </c>
      <c r="C982" s="471" t="s">
        <v>257</v>
      </c>
      <c r="D982" s="471"/>
      <c r="E982" s="150">
        <f>SUM(E983:E985)</f>
        <v>0</v>
      </c>
      <c r="F982" s="150">
        <f>SUM(F983:F985)</f>
        <v>0</v>
      </c>
      <c r="G982" s="150">
        <f>SUM(G983:G985)</f>
        <v>0</v>
      </c>
      <c r="H982" s="150">
        <f>SUM(H983:H985)</f>
        <v>0</v>
      </c>
      <c r="I982" s="150">
        <f>SUM(I983:I985)</f>
        <v>0</v>
      </c>
      <c r="J982" s="7" t="str">
        <f t="shared" si="54"/>
        <v/>
      </c>
      <c r="K982" s="206"/>
    </row>
    <row r="983" spans="1:11" hidden="1">
      <c r="A983" s="159">
        <v>397</v>
      </c>
      <c r="B983" s="164"/>
      <c r="C983" s="49">
        <v>4301</v>
      </c>
      <c r="D983" s="76" t="s">
        <v>258</v>
      </c>
      <c r="E983" s="77"/>
      <c r="F983" s="77"/>
      <c r="G983" s="77"/>
      <c r="H983" s="77"/>
      <c r="I983" s="77"/>
      <c r="J983" s="7" t="str">
        <f t="shared" si="54"/>
        <v/>
      </c>
      <c r="K983" s="206"/>
    </row>
    <row r="984" spans="1:11" hidden="1">
      <c r="A984" s="57">
        <v>398</v>
      </c>
      <c r="B984" s="164"/>
      <c r="C984" s="49">
        <v>4302</v>
      </c>
      <c r="D984" s="50" t="s">
        <v>259</v>
      </c>
      <c r="E984" s="77"/>
      <c r="F984" s="77"/>
      <c r="G984" s="77"/>
      <c r="H984" s="77"/>
      <c r="I984" s="77"/>
      <c r="J984" s="7" t="str">
        <f t="shared" si="54"/>
        <v/>
      </c>
      <c r="K984" s="206"/>
    </row>
    <row r="985" spans="1:11" hidden="1">
      <c r="A985" s="57">
        <v>399</v>
      </c>
      <c r="B985" s="164"/>
      <c r="C985" s="49">
        <v>4309</v>
      </c>
      <c r="D985" s="80" t="s">
        <v>260</v>
      </c>
      <c r="E985" s="77"/>
      <c r="F985" s="77"/>
      <c r="G985" s="77"/>
      <c r="H985" s="77"/>
      <c r="I985" s="77"/>
      <c r="J985" s="7" t="str">
        <f t="shared" si="54"/>
        <v/>
      </c>
      <c r="K985" s="206"/>
    </row>
    <row r="986" spans="1:11" hidden="1">
      <c r="A986" s="57">
        <v>400</v>
      </c>
      <c r="B986" s="141">
        <v>4400</v>
      </c>
      <c r="C986" s="471" t="s">
        <v>261</v>
      </c>
      <c r="D986" s="471"/>
      <c r="E986" s="362"/>
      <c r="F986" s="362"/>
      <c r="G986" s="362"/>
      <c r="H986" s="362"/>
      <c r="I986" s="362"/>
      <c r="J986" s="7" t="str">
        <f t="shared" si="54"/>
        <v/>
      </c>
      <c r="K986" s="206"/>
    </row>
    <row r="987" spans="1:11" hidden="1">
      <c r="A987" s="57">
        <v>401</v>
      </c>
      <c r="B987" s="141">
        <v>4500</v>
      </c>
      <c r="C987" s="471" t="s">
        <v>262</v>
      </c>
      <c r="D987" s="471"/>
      <c r="E987" s="362"/>
      <c r="F987" s="362"/>
      <c r="G987" s="362"/>
      <c r="H987" s="362"/>
      <c r="I987" s="362"/>
      <c r="J987" s="7" t="str">
        <f t="shared" si="54"/>
        <v/>
      </c>
      <c r="K987" s="206"/>
    </row>
    <row r="988" spans="1:11" ht="15.75" hidden="1" customHeight="1">
      <c r="A988" s="163">
        <v>404</v>
      </c>
      <c r="B988" s="141">
        <v>4600</v>
      </c>
      <c r="C988" s="473" t="s">
        <v>263</v>
      </c>
      <c r="D988" s="473"/>
      <c r="E988" s="362"/>
      <c r="F988" s="362"/>
      <c r="G988" s="362"/>
      <c r="H988" s="362"/>
      <c r="I988" s="362"/>
      <c r="J988" s="7" t="str">
        <f t="shared" si="54"/>
        <v/>
      </c>
      <c r="K988" s="206"/>
    </row>
    <row r="989" spans="1:11" hidden="1">
      <c r="A989" s="163">
        <v>404</v>
      </c>
      <c r="B989" s="141">
        <v>4900</v>
      </c>
      <c r="C989" s="471" t="s">
        <v>264</v>
      </c>
      <c r="D989" s="471"/>
      <c r="E989" s="150">
        <f>+E990+E991</f>
        <v>0</v>
      </c>
      <c r="F989" s="150">
        <f>+F990+F991</f>
        <v>0</v>
      </c>
      <c r="G989" s="150">
        <f>+G990+G991</f>
        <v>0</v>
      </c>
      <c r="H989" s="150">
        <f>+H990+H991</f>
        <v>0</v>
      </c>
      <c r="I989" s="150">
        <f>+I990+I991</f>
        <v>0</v>
      </c>
      <c r="J989" s="7" t="str">
        <f t="shared" si="54"/>
        <v/>
      </c>
      <c r="K989" s="206"/>
    </row>
    <row r="990" spans="1:11" hidden="1">
      <c r="A990" s="93">
        <v>440</v>
      </c>
      <c r="B990" s="164"/>
      <c r="C990" s="49">
        <v>4901</v>
      </c>
      <c r="D990" s="80" t="s">
        <v>265</v>
      </c>
      <c r="E990" s="77"/>
      <c r="F990" s="77"/>
      <c r="G990" s="77"/>
      <c r="H990" s="77"/>
      <c r="I990" s="77"/>
      <c r="J990" s="7" t="str">
        <f t="shared" si="54"/>
        <v/>
      </c>
      <c r="K990" s="206"/>
    </row>
    <row r="991" spans="1:11" hidden="1">
      <c r="A991" s="93">
        <v>450</v>
      </c>
      <c r="B991" s="164"/>
      <c r="C991" s="49">
        <v>4902</v>
      </c>
      <c r="D991" s="80" t="s">
        <v>266</v>
      </c>
      <c r="E991" s="77"/>
      <c r="F991" s="77"/>
      <c r="G991" s="77"/>
      <c r="H991" s="77"/>
      <c r="I991" s="77"/>
      <c r="J991" s="7" t="str">
        <f t="shared" si="54"/>
        <v/>
      </c>
      <c r="K991" s="206"/>
    </row>
    <row r="992" spans="1:11">
      <c r="A992" s="93">
        <v>495</v>
      </c>
      <c r="B992" s="165">
        <v>5100</v>
      </c>
      <c r="C992" s="470" t="s">
        <v>267</v>
      </c>
      <c r="D992" s="470"/>
      <c r="E992" s="366"/>
      <c r="F992" s="366"/>
      <c r="G992" s="366">
        <v>20000</v>
      </c>
      <c r="H992" s="366">
        <v>25000</v>
      </c>
      <c r="I992" s="366">
        <v>15000</v>
      </c>
      <c r="J992" s="7">
        <f t="shared" si="54"/>
        <v>1</v>
      </c>
      <c r="K992" s="206"/>
    </row>
    <row r="993" spans="1:11">
      <c r="A993" s="94">
        <v>500</v>
      </c>
      <c r="B993" s="165">
        <v>5200</v>
      </c>
      <c r="C993" s="470" t="s">
        <v>268</v>
      </c>
      <c r="D993" s="470"/>
      <c r="E993" s="142">
        <f>SUM(E994:E1000)</f>
        <v>19973</v>
      </c>
      <c r="F993" s="142">
        <f>SUM(F994:F1000)</f>
        <v>0</v>
      </c>
      <c r="G993" s="142">
        <f>SUM(G994:G1000)</f>
        <v>5000</v>
      </c>
      <c r="H993" s="142">
        <f>SUM(H994:H1000)</f>
        <v>7000</v>
      </c>
      <c r="I993" s="142">
        <f>SUM(I994:I1000)</f>
        <v>10000</v>
      </c>
      <c r="J993" s="7">
        <f t="shared" si="54"/>
        <v>1</v>
      </c>
      <c r="K993" s="206"/>
    </row>
    <row r="994" spans="1:11" hidden="1">
      <c r="A994" s="94">
        <v>505</v>
      </c>
      <c r="B994" s="167"/>
      <c r="C994" s="168">
        <v>5201</v>
      </c>
      <c r="D994" s="169" t="s">
        <v>269</v>
      </c>
      <c r="E994" s="77"/>
      <c r="F994" s="77"/>
      <c r="G994" s="77"/>
      <c r="H994" s="77"/>
      <c r="I994" s="77"/>
      <c r="J994" s="7" t="str">
        <f t="shared" si="54"/>
        <v/>
      </c>
      <c r="K994" s="206"/>
    </row>
    <row r="995" spans="1:11" hidden="1">
      <c r="A995" s="94">
        <v>510</v>
      </c>
      <c r="B995" s="167"/>
      <c r="C995" s="168">
        <v>5202</v>
      </c>
      <c r="D995" s="169" t="s">
        <v>270</v>
      </c>
      <c r="E995" s="77"/>
      <c r="F995" s="77"/>
      <c r="G995" s="77"/>
      <c r="H995" s="77"/>
      <c r="I995" s="77"/>
      <c r="J995" s="7" t="str">
        <f t="shared" si="54"/>
        <v/>
      </c>
      <c r="K995" s="206"/>
    </row>
    <row r="996" spans="1:11">
      <c r="A996" s="94">
        <v>515</v>
      </c>
      <c r="B996" s="167"/>
      <c r="C996" s="168">
        <v>5203</v>
      </c>
      <c r="D996" s="169" t="s">
        <v>271</v>
      </c>
      <c r="E996" s="55">
        <v>19973</v>
      </c>
      <c r="F996" s="55"/>
      <c r="G996" s="55">
        <v>5000</v>
      </c>
      <c r="H996" s="55">
        <v>7000</v>
      </c>
      <c r="I996" s="55">
        <v>10000</v>
      </c>
      <c r="J996" s="7">
        <f t="shared" si="54"/>
        <v>1</v>
      </c>
      <c r="K996" s="206"/>
    </row>
    <row r="997" spans="1:11" hidden="1">
      <c r="A997" s="94">
        <v>520</v>
      </c>
      <c r="B997" s="167"/>
      <c r="C997" s="168">
        <v>5204</v>
      </c>
      <c r="D997" s="169" t="s">
        <v>272</v>
      </c>
      <c r="E997" s="77"/>
      <c r="F997" s="77"/>
      <c r="G997" s="77"/>
      <c r="H997" s="77"/>
      <c r="I997" s="77"/>
      <c r="J997" s="7" t="str">
        <f t="shared" si="54"/>
        <v/>
      </c>
      <c r="K997" s="206"/>
    </row>
    <row r="998" spans="1:11" hidden="1">
      <c r="A998" s="94">
        <v>525</v>
      </c>
      <c r="B998" s="167"/>
      <c r="C998" s="168">
        <v>5205</v>
      </c>
      <c r="D998" s="169" t="s">
        <v>273</v>
      </c>
      <c r="E998" s="77"/>
      <c r="F998" s="77"/>
      <c r="G998" s="77"/>
      <c r="H998" s="77"/>
      <c r="I998" s="77"/>
      <c r="J998" s="7" t="str">
        <f t="shared" si="54"/>
        <v/>
      </c>
      <c r="K998" s="206"/>
    </row>
    <row r="999" spans="1:11" hidden="1">
      <c r="A999" s="93">
        <v>635</v>
      </c>
      <c r="B999" s="167"/>
      <c r="C999" s="168">
        <v>5206</v>
      </c>
      <c r="D999" s="169" t="s">
        <v>274</v>
      </c>
      <c r="E999" s="77"/>
      <c r="F999" s="77"/>
      <c r="G999" s="77"/>
      <c r="H999" s="77"/>
      <c r="I999" s="77"/>
      <c r="J999" s="7" t="str">
        <f t="shared" si="54"/>
        <v/>
      </c>
      <c r="K999" s="206"/>
    </row>
    <row r="1000" spans="1:11" hidden="1">
      <c r="A1000" s="94">
        <v>640</v>
      </c>
      <c r="B1000" s="167"/>
      <c r="C1000" s="168">
        <v>5219</v>
      </c>
      <c r="D1000" s="169" t="s">
        <v>275</v>
      </c>
      <c r="E1000" s="77"/>
      <c r="F1000" s="77"/>
      <c r="G1000" s="77"/>
      <c r="H1000" s="77"/>
      <c r="I1000" s="77"/>
      <c r="J1000" s="7" t="str">
        <f t="shared" ref="J1000:J1019" si="55">(IF(OR($E1000&lt;&gt;0,$F1000&lt;&gt;0,$G1000&lt;&gt;0,$H1000&lt;&gt;0,$I1000&lt;&gt;0),$J$2,""))</f>
        <v/>
      </c>
      <c r="K1000" s="206"/>
    </row>
    <row r="1001" spans="1:11" hidden="1">
      <c r="A1001" s="94">
        <v>645</v>
      </c>
      <c r="B1001" s="165">
        <v>5300</v>
      </c>
      <c r="C1001" s="470" t="s">
        <v>276</v>
      </c>
      <c r="D1001" s="470"/>
      <c r="E1001" s="150">
        <f>SUM(E1002:E1003)</f>
        <v>0</v>
      </c>
      <c r="F1001" s="150">
        <f>SUM(F1002:F1003)</f>
        <v>0</v>
      </c>
      <c r="G1001" s="150">
        <f>SUM(G1002:G1003)</f>
        <v>0</v>
      </c>
      <c r="H1001" s="150">
        <f>SUM(H1002:H1003)</f>
        <v>0</v>
      </c>
      <c r="I1001" s="150">
        <f>SUM(I1002:I1003)</f>
        <v>0</v>
      </c>
      <c r="J1001" s="7" t="str">
        <f t="shared" si="55"/>
        <v/>
      </c>
      <c r="K1001" s="206"/>
    </row>
    <row r="1002" spans="1:11" hidden="1">
      <c r="A1002" s="94">
        <v>650</v>
      </c>
      <c r="B1002" s="167"/>
      <c r="C1002" s="168">
        <v>5301</v>
      </c>
      <c r="D1002" s="169" t="s">
        <v>277</v>
      </c>
      <c r="E1002" s="77"/>
      <c r="F1002" s="77"/>
      <c r="G1002" s="77"/>
      <c r="H1002" s="77"/>
      <c r="I1002" s="77"/>
      <c r="J1002" s="7" t="str">
        <f t="shared" si="55"/>
        <v/>
      </c>
      <c r="K1002" s="206"/>
    </row>
    <row r="1003" spans="1:11" hidden="1">
      <c r="A1003" s="93">
        <v>655</v>
      </c>
      <c r="B1003" s="167"/>
      <c r="C1003" s="168">
        <v>5309</v>
      </c>
      <c r="D1003" s="169" t="s">
        <v>278</v>
      </c>
      <c r="E1003" s="77"/>
      <c r="F1003" s="77"/>
      <c r="G1003" s="77"/>
      <c r="H1003" s="77"/>
      <c r="I1003" s="77"/>
      <c r="J1003" s="7" t="str">
        <f t="shared" si="55"/>
        <v/>
      </c>
      <c r="K1003" s="206"/>
    </row>
    <row r="1004" spans="1:11" hidden="1">
      <c r="A1004" s="93">
        <v>665</v>
      </c>
      <c r="B1004" s="165">
        <v>5400</v>
      </c>
      <c r="C1004" s="470" t="s">
        <v>279</v>
      </c>
      <c r="D1004" s="470"/>
      <c r="E1004" s="362"/>
      <c r="F1004" s="362"/>
      <c r="G1004" s="362"/>
      <c r="H1004" s="362"/>
      <c r="I1004" s="362"/>
      <c r="J1004" s="7" t="str">
        <f t="shared" si="55"/>
        <v/>
      </c>
      <c r="K1004" s="206"/>
    </row>
    <row r="1005" spans="1:11" hidden="1">
      <c r="A1005" s="93">
        <v>675</v>
      </c>
      <c r="B1005" s="141">
        <v>5500</v>
      </c>
      <c r="C1005" s="471" t="s">
        <v>280</v>
      </c>
      <c r="D1005" s="471"/>
      <c r="E1005" s="150">
        <f>SUM(E1006:E1009)</f>
        <v>0</v>
      </c>
      <c r="F1005" s="150">
        <f>SUM(F1006:F1009)</f>
        <v>0</v>
      </c>
      <c r="G1005" s="150">
        <f>SUM(G1006:G1009)</f>
        <v>0</v>
      </c>
      <c r="H1005" s="150">
        <f>SUM(H1006:H1009)</f>
        <v>0</v>
      </c>
      <c r="I1005" s="150">
        <f>SUM(I1006:I1009)</f>
        <v>0</v>
      </c>
      <c r="J1005" s="7" t="str">
        <f t="shared" si="55"/>
        <v/>
      </c>
      <c r="K1005" s="206"/>
    </row>
    <row r="1006" spans="1:11" hidden="1">
      <c r="A1006" s="93">
        <v>685</v>
      </c>
      <c r="B1006" s="164"/>
      <c r="C1006" s="49">
        <v>5501</v>
      </c>
      <c r="D1006" s="76" t="s">
        <v>281</v>
      </c>
      <c r="E1006" s="77"/>
      <c r="F1006" s="77"/>
      <c r="G1006" s="77"/>
      <c r="H1006" s="77"/>
      <c r="I1006" s="77"/>
      <c r="J1006" s="7" t="str">
        <f t="shared" si="55"/>
        <v/>
      </c>
      <c r="K1006" s="206"/>
    </row>
    <row r="1007" spans="1:11" hidden="1">
      <c r="A1007" s="94">
        <v>690</v>
      </c>
      <c r="B1007" s="164"/>
      <c r="C1007" s="49">
        <v>5502</v>
      </c>
      <c r="D1007" s="76" t="s">
        <v>282</v>
      </c>
      <c r="E1007" s="77"/>
      <c r="F1007" s="77"/>
      <c r="G1007" s="77"/>
      <c r="H1007" s="77"/>
      <c r="I1007" s="77"/>
      <c r="J1007" s="7" t="str">
        <f t="shared" si="55"/>
        <v/>
      </c>
      <c r="K1007" s="206"/>
    </row>
    <row r="1008" spans="1:11" hidden="1">
      <c r="A1008" s="94">
        <v>695</v>
      </c>
      <c r="B1008" s="164"/>
      <c r="C1008" s="49">
        <v>5503</v>
      </c>
      <c r="D1008" s="50" t="s">
        <v>283</v>
      </c>
      <c r="E1008" s="77"/>
      <c r="F1008" s="77"/>
      <c r="G1008" s="77"/>
      <c r="H1008" s="77"/>
      <c r="I1008" s="77"/>
      <c r="J1008" s="7" t="str">
        <f t="shared" si="55"/>
        <v/>
      </c>
      <c r="K1008" s="206"/>
    </row>
    <row r="1009" spans="1:11" hidden="1">
      <c r="A1009" s="93">
        <v>700</v>
      </c>
      <c r="B1009" s="164"/>
      <c r="C1009" s="49">
        <v>5504</v>
      </c>
      <c r="D1009" s="76" t="s">
        <v>284</v>
      </c>
      <c r="E1009" s="77"/>
      <c r="F1009" s="77"/>
      <c r="G1009" s="77"/>
      <c r="H1009" s="77"/>
      <c r="I1009" s="77"/>
      <c r="J1009" s="7" t="str">
        <f t="shared" si="55"/>
        <v/>
      </c>
      <c r="K1009" s="206"/>
    </row>
    <row r="1010" spans="1:11" ht="15.75" hidden="1" customHeight="1">
      <c r="A1010" s="93">
        <v>710</v>
      </c>
      <c r="B1010" s="165">
        <v>5700</v>
      </c>
      <c r="C1010" s="472" t="s">
        <v>285</v>
      </c>
      <c r="D1010" s="472"/>
      <c r="E1010" s="150">
        <f>SUM(E1011:E1013)</f>
        <v>0</v>
      </c>
      <c r="F1010" s="150">
        <f>SUM(F1011:F1013)</f>
        <v>0</v>
      </c>
      <c r="G1010" s="150">
        <f>SUM(G1011:G1013)</f>
        <v>0</v>
      </c>
      <c r="H1010" s="150">
        <f>SUM(H1011:H1013)</f>
        <v>0</v>
      </c>
      <c r="I1010" s="150">
        <f>SUM(I1011:I1013)</f>
        <v>0</v>
      </c>
      <c r="J1010" s="7" t="str">
        <f t="shared" si="55"/>
        <v/>
      </c>
      <c r="K1010" s="206"/>
    </row>
    <row r="1011" spans="1:11" hidden="1">
      <c r="A1011" s="94">
        <v>715</v>
      </c>
      <c r="B1011" s="167"/>
      <c r="C1011" s="168">
        <v>5701</v>
      </c>
      <c r="D1011" s="169" t="s">
        <v>286</v>
      </c>
      <c r="E1011" s="77"/>
      <c r="F1011" s="77"/>
      <c r="G1011" s="77"/>
      <c r="H1011" s="77"/>
      <c r="I1011" s="77"/>
      <c r="J1011" s="7" t="str">
        <f t="shared" si="55"/>
        <v/>
      </c>
      <c r="K1011" s="206"/>
    </row>
    <row r="1012" spans="1:11" hidden="1">
      <c r="A1012" s="94">
        <v>720</v>
      </c>
      <c r="B1012" s="167"/>
      <c r="C1012" s="171">
        <v>5702</v>
      </c>
      <c r="D1012" s="172" t="s">
        <v>287</v>
      </c>
      <c r="E1012" s="280"/>
      <c r="F1012" s="280"/>
      <c r="G1012" s="280"/>
      <c r="H1012" s="280"/>
      <c r="I1012" s="280"/>
      <c r="J1012" s="7" t="str">
        <f t="shared" si="55"/>
        <v/>
      </c>
      <c r="K1012" s="206"/>
    </row>
    <row r="1013" spans="1:11" hidden="1">
      <c r="A1013" s="94">
        <v>725</v>
      </c>
      <c r="B1013" s="48"/>
      <c r="C1013" s="174">
        <v>4071</v>
      </c>
      <c r="D1013" s="175" t="s">
        <v>288</v>
      </c>
      <c r="E1013" s="77"/>
      <c r="F1013" s="77"/>
      <c r="G1013" s="77"/>
      <c r="H1013" s="77"/>
      <c r="I1013" s="77"/>
      <c r="J1013" s="7" t="str">
        <f t="shared" si="55"/>
        <v/>
      </c>
      <c r="K1013" s="206"/>
    </row>
    <row r="1014" spans="1:11" hidden="1">
      <c r="A1014" s="94">
        <v>730</v>
      </c>
      <c r="B1014" s="164"/>
      <c r="C1014" s="469" t="s">
        <v>289</v>
      </c>
      <c r="D1014" s="469"/>
      <c r="E1014" s="367"/>
      <c r="F1014" s="367"/>
      <c r="G1014" s="367"/>
      <c r="H1014" s="367"/>
      <c r="I1014" s="367"/>
      <c r="J1014" s="7" t="str">
        <f t="shared" si="55"/>
        <v/>
      </c>
      <c r="K1014" s="206"/>
    </row>
    <row r="1015" spans="1:11" hidden="1">
      <c r="A1015" s="94">
        <v>735</v>
      </c>
      <c r="B1015" s="176">
        <v>98</v>
      </c>
      <c r="C1015" s="469" t="s">
        <v>289</v>
      </c>
      <c r="D1015" s="469"/>
      <c r="E1015" s="369"/>
      <c r="F1015" s="369"/>
      <c r="G1015" s="369"/>
      <c r="H1015" s="369"/>
      <c r="I1015" s="369"/>
      <c r="J1015" s="7" t="str">
        <f t="shared" si="55"/>
        <v/>
      </c>
      <c r="K1015" s="206"/>
    </row>
    <row r="1016" spans="1:11" hidden="1">
      <c r="A1016" s="94">
        <v>740</v>
      </c>
      <c r="B1016" s="178"/>
      <c r="C1016" s="179"/>
      <c r="D1016" s="370"/>
      <c r="E1016" s="371"/>
      <c r="F1016" s="371"/>
      <c r="G1016" s="371"/>
      <c r="H1016" s="371"/>
      <c r="I1016" s="371"/>
      <c r="J1016" s="7" t="str">
        <f t="shared" si="55"/>
        <v/>
      </c>
      <c r="K1016" s="206"/>
    </row>
    <row r="1017" spans="1:11" hidden="1">
      <c r="A1017" s="94">
        <v>745</v>
      </c>
      <c r="B1017" s="181"/>
      <c r="C1017" s="5"/>
      <c r="D1017" s="180"/>
      <c r="E1017" s="117"/>
      <c r="F1017" s="117"/>
      <c r="G1017" s="117"/>
      <c r="H1017" s="117"/>
      <c r="I1017" s="117"/>
      <c r="J1017" s="7" t="str">
        <f t="shared" si="55"/>
        <v/>
      </c>
      <c r="K1017" s="206"/>
    </row>
    <row r="1018" spans="1:11" hidden="1">
      <c r="A1018" s="93">
        <v>750</v>
      </c>
      <c r="B1018" s="181"/>
      <c r="C1018" s="5"/>
      <c r="D1018" s="180"/>
      <c r="E1018" s="117"/>
      <c r="F1018" s="117"/>
      <c r="G1018" s="117"/>
      <c r="H1018" s="117"/>
      <c r="I1018" s="117"/>
      <c r="J1018" s="7" t="str">
        <f t="shared" si="55"/>
        <v/>
      </c>
      <c r="K1018" s="206"/>
    </row>
    <row r="1019" spans="1:11" ht="16.5" thickBot="1">
      <c r="A1019" s="94">
        <v>755</v>
      </c>
      <c r="B1019" s="183"/>
      <c r="C1019" s="183" t="s">
        <v>173</v>
      </c>
      <c r="D1019" s="384">
        <f>+B1019</f>
        <v>0</v>
      </c>
      <c r="E1019" s="185">
        <f>SUM(E904,E907,E913,E921,E922,E940,E944,E950,E953,E954,E955,E956,E957,E966,E972,E973,E974,E975,E982,E986,E987,E988,E989,E992,E993,E1001,E1004,E1005,E1010)+E1015</f>
        <v>186816</v>
      </c>
      <c r="F1019" s="185">
        <f>SUM(F904,F907,F913,F921,F922,F940,F944,F950,F953,F954,F955,F956,F957,F966,F972,F973,F974,F975,F982,F986,F987,F988,F989,F992,F993,F1001,F1004,F1005,F1010)+F1015</f>
        <v>182500</v>
      </c>
      <c r="G1019" s="185">
        <f>SUM(G904,G907,G913,G921,G922,G940,G944,G950,G953,G954,G955,G956,G957,G966,G972,G973,G974,G975,G982,G986,G987,G988,G989,G992,G993,G1001,G1004,G1005,G1010)+G1015</f>
        <v>239700</v>
      </c>
      <c r="H1019" s="185">
        <f>SUM(H904,H907,H913,H921,H922,H940,H944,H950,H953,H954,H955,H956,H957,H966,H972,H973,H974,H975,H982,H986,H987,H988,H989,H992,H993,H1001,H1004,H1005,H1010)+H1015</f>
        <v>256400</v>
      </c>
      <c r="I1019" s="185">
        <f>SUM(I904,I907,I913,I921,I922,I940,I944,I950,I953,I954,I955,I956,I957,I966,I972,I973,I974,I975,I982,I986,I987,I988,I989,I992,I993,I1001,I1004,I1005,I1010)+I1015</f>
        <v>286300</v>
      </c>
      <c r="J1019" s="7">
        <f t="shared" si="55"/>
        <v>1</v>
      </c>
      <c r="K1019" s="373" t="str">
        <f>LEFT(C901,1)</f>
        <v>3</v>
      </c>
    </row>
    <row r="1020" spans="1:11" ht="16.5" thickTop="1">
      <c r="A1020" s="94">
        <v>760</v>
      </c>
      <c r="B1020" s="374" t="s">
        <v>524</v>
      </c>
      <c r="C1020" s="375"/>
      <c r="J1020" s="7">
        <v>1</v>
      </c>
    </row>
    <row r="1021" spans="1:11">
      <c r="A1021" s="93">
        <v>765</v>
      </c>
      <c r="B1021" s="376"/>
      <c r="C1021" s="376"/>
      <c r="D1021" s="377"/>
      <c r="E1021" s="376"/>
      <c r="F1021" s="376"/>
      <c r="G1021" s="376"/>
      <c r="H1021" s="376"/>
      <c r="I1021" s="376"/>
      <c r="J1021" s="7">
        <v>1</v>
      </c>
    </row>
    <row r="1022" spans="1:11">
      <c r="A1022" s="93">
        <v>775</v>
      </c>
      <c r="B1022" s="378"/>
      <c r="C1022" s="378"/>
      <c r="D1022" s="378"/>
      <c r="E1022" s="378"/>
      <c r="F1022" s="378"/>
      <c r="G1022" s="378"/>
      <c r="H1022" s="378"/>
      <c r="I1022" s="378"/>
      <c r="J1022" s="7">
        <v>1</v>
      </c>
      <c r="K1022" s="378"/>
    </row>
    <row r="1023" spans="1:11" hidden="1">
      <c r="A1023" s="94">
        <v>780</v>
      </c>
      <c r="E1023" s="329"/>
      <c r="F1023" s="329"/>
      <c r="G1023" s="329"/>
      <c r="H1023" s="329"/>
      <c r="I1023" s="329"/>
      <c r="J1023" s="7" t="str">
        <f>(IF(OR($E1023&lt;&gt;0,$F1023&lt;&gt;0,$G1023&lt;&gt;0,$H1023&lt;&gt;0,$I1023&lt;&gt;0),$J$2,""))</f>
        <v/>
      </c>
    </row>
    <row r="1024" spans="1:11">
      <c r="A1024" s="94">
        <v>785</v>
      </c>
      <c r="E1024" s="329"/>
      <c r="F1024" s="329"/>
      <c r="G1024" s="329"/>
      <c r="H1024" s="329"/>
      <c r="I1024" s="329"/>
      <c r="J1024" s="7">
        <v>1</v>
      </c>
    </row>
    <row r="1025" spans="1:10" ht="15.75" customHeight="1">
      <c r="A1025" s="94">
        <v>790</v>
      </c>
      <c r="B1025" s="478" t="str">
        <f>$B$7</f>
        <v>ПРОГНОЗА ЗА ПЕРИОДА 2024-2027 г. НА ПОСТЪПЛЕНИЯТА ОТ МЕСТНИ ПРИХОДИ  И НА РАЗХОДИТЕ ЗА МЕСТНИ ДЕЙНОСТИ</v>
      </c>
      <c r="C1025" s="478"/>
      <c r="D1025" s="478"/>
      <c r="E1025" s="265"/>
      <c r="F1025" s="117"/>
      <c r="G1025" s="117"/>
      <c r="H1025" s="117"/>
      <c r="I1025" s="117"/>
      <c r="J1025" s="7">
        <v>1</v>
      </c>
    </row>
    <row r="1026" spans="1:10">
      <c r="A1026" s="94">
        <v>795</v>
      </c>
      <c r="B1026" s="5"/>
      <c r="C1026" s="5"/>
      <c r="D1026" s="6"/>
      <c r="E1026" s="341" t="s">
        <v>10</v>
      </c>
      <c r="F1026" s="341" t="s">
        <v>11</v>
      </c>
      <c r="G1026" s="342" t="s">
        <v>517</v>
      </c>
      <c r="H1026" s="343"/>
      <c r="I1026" s="344"/>
      <c r="J1026" s="7">
        <v>1</v>
      </c>
    </row>
    <row r="1027" spans="1:10" ht="18.75" customHeight="1">
      <c r="A1027" s="93">
        <v>805</v>
      </c>
      <c r="B1027" s="479" t="str">
        <f>$B$9</f>
        <v>Община Първомай</v>
      </c>
      <c r="C1027" s="479"/>
      <c r="D1027" s="479"/>
      <c r="E1027" s="18">
        <f>$E$9</f>
        <v>45292</v>
      </c>
      <c r="F1027" s="19">
        <f>$F$9</f>
        <v>46752</v>
      </c>
      <c r="G1027" s="117"/>
      <c r="H1027" s="117"/>
      <c r="I1027" s="117"/>
      <c r="J1027" s="7">
        <v>1</v>
      </c>
    </row>
    <row r="1028" spans="1:10">
      <c r="A1028" s="94">
        <v>810</v>
      </c>
      <c r="B1028" s="5" t="str">
        <f>$B$10</f>
        <v>(наименование на разпоредителя с бюджет)</v>
      </c>
      <c r="C1028" s="5"/>
      <c r="D1028" s="6"/>
      <c r="E1028" s="117"/>
      <c r="F1028" s="117"/>
      <c r="G1028" s="117"/>
      <c r="H1028" s="117"/>
      <c r="I1028" s="117"/>
      <c r="J1028" s="7">
        <v>1</v>
      </c>
    </row>
    <row r="1029" spans="1:10">
      <c r="A1029" s="94">
        <v>815</v>
      </c>
      <c r="B1029" s="5"/>
      <c r="C1029" s="5"/>
      <c r="D1029" s="6"/>
      <c r="E1029" s="117"/>
      <c r="F1029" s="117"/>
      <c r="G1029" s="117"/>
      <c r="H1029" s="117"/>
      <c r="I1029" s="117"/>
      <c r="J1029" s="7">
        <v>1</v>
      </c>
    </row>
    <row r="1030" spans="1:10" ht="19.5" customHeight="1">
      <c r="A1030" s="86">
        <v>525</v>
      </c>
      <c r="B1030" s="474" t="str">
        <f>$B$12</f>
        <v>Първомай</v>
      </c>
      <c r="C1030" s="474"/>
      <c r="D1030" s="474"/>
      <c r="E1030" s="16" t="s">
        <v>176</v>
      </c>
      <c r="F1030" s="379" t="str">
        <f>$F$12</f>
        <v>6610</v>
      </c>
      <c r="G1030" s="117"/>
      <c r="H1030" s="117"/>
      <c r="I1030" s="117"/>
      <c r="J1030" s="7">
        <v>1</v>
      </c>
    </row>
    <row r="1031" spans="1:10">
      <c r="A1031" s="93">
        <v>820</v>
      </c>
      <c r="B1031" s="23" t="str">
        <f>$B$13</f>
        <v>(наименование на първостепенния разпоредител с бюджет)</v>
      </c>
      <c r="C1031" s="5"/>
      <c r="D1031" s="6"/>
      <c r="E1031" s="265"/>
      <c r="F1031" s="117"/>
      <c r="G1031" s="117"/>
      <c r="H1031" s="117"/>
      <c r="I1031" s="117"/>
      <c r="J1031" s="7">
        <v>1</v>
      </c>
    </row>
    <row r="1032" spans="1:10">
      <c r="A1032" s="94">
        <v>821</v>
      </c>
      <c r="B1032" s="121"/>
      <c r="C1032" s="117"/>
      <c r="D1032" s="213"/>
      <c r="E1032" s="117"/>
      <c r="F1032" s="117"/>
      <c r="G1032" s="117"/>
      <c r="H1032" s="117"/>
      <c r="I1032" s="117"/>
      <c r="J1032" s="7">
        <v>1</v>
      </c>
    </row>
    <row r="1033" spans="1:10">
      <c r="A1033" s="94">
        <v>822</v>
      </c>
      <c r="B1033" s="5"/>
      <c r="C1033" s="5"/>
      <c r="D1033" s="6"/>
      <c r="E1033" s="117"/>
      <c r="F1033" s="117"/>
      <c r="G1033" s="117"/>
      <c r="H1033" s="117"/>
      <c r="I1033" s="117"/>
      <c r="J1033" s="7">
        <v>1</v>
      </c>
    </row>
    <row r="1034" spans="1:10" ht="16.5">
      <c r="A1034" s="94">
        <v>823</v>
      </c>
      <c r="B1034" s="125"/>
      <c r="C1034" s="126"/>
      <c r="D1034" s="346" t="s">
        <v>518</v>
      </c>
      <c r="E1034" s="33" t="str">
        <f>$E$19</f>
        <v>Годишен отчет</v>
      </c>
      <c r="F1034" s="34" t="str">
        <f>$F$19</f>
        <v>Проект на бюджет</v>
      </c>
      <c r="G1034" s="34" t="str">
        <f>$G$19</f>
        <v>Прогноза</v>
      </c>
      <c r="H1034" s="34" t="str">
        <f>$H$19</f>
        <v>Прогноза</v>
      </c>
      <c r="I1034" s="34" t="str">
        <f>$I$19</f>
        <v>Прогноза</v>
      </c>
      <c r="J1034" s="7">
        <v>1</v>
      </c>
    </row>
    <row r="1035" spans="1:10">
      <c r="A1035" s="94">
        <v>825</v>
      </c>
      <c r="B1035" s="128" t="s">
        <v>23</v>
      </c>
      <c r="C1035" s="129" t="s">
        <v>24</v>
      </c>
      <c r="D1035" s="347" t="s">
        <v>519</v>
      </c>
      <c r="E1035" s="37">
        <f>$E$20</f>
        <v>2023</v>
      </c>
      <c r="F1035" s="38">
        <f>$F$20</f>
        <v>2024</v>
      </c>
      <c r="G1035" s="38">
        <f>$G$20</f>
        <v>2025</v>
      </c>
      <c r="H1035" s="38">
        <f>$H$20</f>
        <v>2026</v>
      </c>
      <c r="I1035" s="38">
        <f>$I$20</f>
        <v>2027</v>
      </c>
      <c r="J1035" s="7">
        <v>1</v>
      </c>
    </row>
    <row r="1036" spans="1:10" ht="18.75">
      <c r="A1036" s="94"/>
      <c r="B1036" s="132"/>
      <c r="C1036" s="133"/>
      <c r="D1036" s="348" t="s">
        <v>179</v>
      </c>
      <c r="E1036" s="42"/>
      <c r="F1036" s="42"/>
      <c r="G1036" s="43"/>
      <c r="H1036" s="42"/>
      <c r="I1036" s="42"/>
      <c r="J1036" s="7">
        <v>1</v>
      </c>
    </row>
    <row r="1037" spans="1:10">
      <c r="A1037" s="94"/>
      <c r="B1037" s="349"/>
      <c r="C1037" s="380" t="e">
        <f>VLOOKUP(D1037,OP_LIST2,2,FALSE())</f>
        <v>#N/A</v>
      </c>
      <c r="D1037" s="381"/>
      <c r="E1037" s="140"/>
      <c r="F1037" s="140"/>
      <c r="G1037" s="140"/>
      <c r="H1037" s="140"/>
      <c r="I1037" s="140"/>
      <c r="J1037" s="7">
        <v>1</v>
      </c>
    </row>
    <row r="1038" spans="1:10">
      <c r="A1038" s="94"/>
      <c r="B1038" s="352"/>
      <c r="C1038" s="353">
        <f>VLOOKUP(D1039,GROUPS2,2,FALSE())</f>
        <v>401</v>
      </c>
      <c r="D1038" s="381" t="s">
        <v>520</v>
      </c>
      <c r="E1038" s="139"/>
      <c r="F1038" s="139"/>
      <c r="G1038" s="139"/>
      <c r="H1038" s="139"/>
      <c r="I1038" s="139"/>
      <c r="J1038" s="7">
        <v>1</v>
      </c>
    </row>
    <row r="1039" spans="1:10">
      <c r="A1039" s="94"/>
      <c r="B1039" s="354"/>
      <c r="C1039" s="382">
        <f>+C1038</f>
        <v>401</v>
      </c>
      <c r="D1039" s="383" t="s">
        <v>527</v>
      </c>
      <c r="E1039" s="139"/>
      <c r="F1039" s="139"/>
      <c r="G1039" s="139"/>
      <c r="H1039" s="139"/>
      <c r="I1039" s="139"/>
      <c r="J1039" s="7">
        <v>1</v>
      </c>
    </row>
    <row r="1040" spans="1:10">
      <c r="A1040" s="94"/>
      <c r="B1040" s="357"/>
      <c r="C1040" s="358"/>
      <c r="D1040" s="359" t="s">
        <v>522</v>
      </c>
      <c r="E1040" s="360"/>
      <c r="F1040" s="360"/>
      <c r="G1040" s="360"/>
      <c r="H1040" s="360"/>
      <c r="I1040" s="360"/>
      <c r="J1040" s="7">
        <v>1</v>
      </c>
    </row>
    <row r="1041" spans="1:11" ht="15.75" hidden="1" customHeight="1">
      <c r="A1041" s="94"/>
      <c r="B1041" s="141">
        <v>100</v>
      </c>
      <c r="C1041" s="475" t="s">
        <v>180</v>
      </c>
      <c r="D1041" s="475"/>
      <c r="E1041" s="150">
        <f>SUM(E1042:E1043)</f>
        <v>0</v>
      </c>
      <c r="F1041" s="150">
        <f>SUM(F1042:F1043)</f>
        <v>0</v>
      </c>
      <c r="G1041" s="150">
        <f>SUM(G1042:G1043)</f>
        <v>0</v>
      </c>
      <c r="H1041" s="150">
        <f>SUM(H1042:H1043)</f>
        <v>0</v>
      </c>
      <c r="I1041" s="150">
        <f>SUM(I1042:I1043)</f>
        <v>0</v>
      </c>
      <c r="J1041" s="7" t="str">
        <f t="shared" ref="J1041:J1072" si="56">(IF(OR($E1041&lt;&gt;0,$F1041&lt;&gt;0,$G1041&lt;&gt;0,$H1041&lt;&gt;0,$I1041&lt;&gt;0),$J$2,""))</f>
        <v/>
      </c>
      <c r="K1041" s="206"/>
    </row>
    <row r="1042" spans="1:11" hidden="1">
      <c r="A1042" s="94"/>
      <c r="B1042" s="67"/>
      <c r="C1042" s="49">
        <v>101</v>
      </c>
      <c r="D1042" s="50" t="s">
        <v>181</v>
      </c>
      <c r="E1042" s="77"/>
      <c r="F1042" s="77"/>
      <c r="G1042" s="77"/>
      <c r="H1042" s="77"/>
      <c r="I1042" s="77"/>
      <c r="J1042" s="7" t="str">
        <f t="shared" si="56"/>
        <v/>
      </c>
      <c r="K1042" s="206"/>
    </row>
    <row r="1043" spans="1:11" hidden="1">
      <c r="B1043" s="67"/>
      <c r="C1043" s="49">
        <v>102</v>
      </c>
      <c r="D1043" s="50" t="s">
        <v>182</v>
      </c>
      <c r="E1043" s="77"/>
      <c r="F1043" s="77"/>
      <c r="G1043" s="77"/>
      <c r="H1043" s="77"/>
      <c r="I1043" s="77"/>
      <c r="J1043" s="7" t="str">
        <f t="shared" si="56"/>
        <v/>
      </c>
      <c r="K1043" s="206"/>
    </row>
    <row r="1044" spans="1:11" hidden="1">
      <c r="B1044" s="141">
        <v>200</v>
      </c>
      <c r="C1044" s="476" t="s">
        <v>183</v>
      </c>
      <c r="D1044" s="476"/>
      <c r="E1044" s="150">
        <f>SUM(E1045:E1049)</f>
        <v>0</v>
      </c>
      <c r="F1044" s="150">
        <f>SUM(F1045:F1049)</f>
        <v>0</v>
      </c>
      <c r="G1044" s="150">
        <f>SUM(G1045:G1049)</f>
        <v>0</v>
      </c>
      <c r="H1044" s="150">
        <f>SUM(H1045:H1049)</f>
        <v>0</v>
      </c>
      <c r="I1044" s="150">
        <f>SUM(I1045:I1049)</f>
        <v>0</v>
      </c>
      <c r="J1044" s="7" t="str">
        <f t="shared" si="56"/>
        <v/>
      </c>
      <c r="K1044" s="206"/>
    </row>
    <row r="1045" spans="1:11" hidden="1">
      <c r="B1045" s="71"/>
      <c r="C1045" s="49">
        <v>201</v>
      </c>
      <c r="D1045" s="50" t="s">
        <v>184</v>
      </c>
      <c r="E1045" s="77"/>
      <c r="F1045" s="77"/>
      <c r="G1045" s="77"/>
      <c r="H1045" s="77"/>
      <c r="I1045" s="77"/>
      <c r="J1045" s="7" t="str">
        <f t="shared" si="56"/>
        <v/>
      </c>
      <c r="K1045" s="206"/>
    </row>
    <row r="1046" spans="1:11" hidden="1">
      <c r="B1046" s="48"/>
      <c r="C1046" s="49">
        <v>202</v>
      </c>
      <c r="D1046" s="76" t="s">
        <v>185</v>
      </c>
      <c r="E1046" s="77"/>
      <c r="F1046" s="77"/>
      <c r="G1046" s="77"/>
      <c r="H1046" s="77"/>
      <c r="I1046" s="77"/>
      <c r="J1046" s="7" t="str">
        <f t="shared" si="56"/>
        <v/>
      </c>
      <c r="K1046" s="206"/>
    </row>
    <row r="1047" spans="1:11" hidden="1">
      <c r="B1047" s="48"/>
      <c r="C1047" s="49">
        <v>205</v>
      </c>
      <c r="D1047" s="76" t="s">
        <v>186</v>
      </c>
      <c r="E1047" s="77"/>
      <c r="F1047" s="77"/>
      <c r="G1047" s="77"/>
      <c r="H1047" s="77"/>
      <c r="I1047" s="77"/>
      <c r="J1047" s="7" t="str">
        <f t="shared" si="56"/>
        <v/>
      </c>
      <c r="K1047" s="206"/>
    </row>
    <row r="1048" spans="1:11" hidden="1">
      <c r="B1048" s="48"/>
      <c r="C1048" s="49">
        <v>208</v>
      </c>
      <c r="D1048" s="79" t="s">
        <v>187</v>
      </c>
      <c r="E1048" s="77"/>
      <c r="F1048" s="77"/>
      <c r="G1048" s="77"/>
      <c r="H1048" s="77"/>
      <c r="I1048" s="77"/>
      <c r="J1048" s="7" t="str">
        <f t="shared" si="56"/>
        <v/>
      </c>
      <c r="K1048" s="206"/>
    </row>
    <row r="1049" spans="1:11" hidden="1">
      <c r="B1049" s="71"/>
      <c r="C1049" s="49">
        <v>209</v>
      </c>
      <c r="D1049" s="80" t="s">
        <v>188</v>
      </c>
      <c r="E1049" s="77"/>
      <c r="F1049" s="77"/>
      <c r="G1049" s="77"/>
      <c r="H1049" s="77"/>
      <c r="I1049" s="77"/>
      <c r="J1049" s="7" t="str">
        <f t="shared" si="56"/>
        <v/>
      </c>
      <c r="K1049" s="206"/>
    </row>
    <row r="1050" spans="1:11" hidden="1">
      <c r="B1050" s="141">
        <v>500</v>
      </c>
      <c r="C1050" s="476" t="s">
        <v>189</v>
      </c>
      <c r="D1050" s="476"/>
      <c r="E1050" s="150">
        <f>SUM(E1051:E1057)</f>
        <v>0</v>
      </c>
      <c r="F1050" s="150">
        <f>SUM(F1051:F1057)</f>
        <v>0</v>
      </c>
      <c r="G1050" s="150">
        <f>SUM(G1051:G1057)</f>
        <v>0</v>
      </c>
      <c r="H1050" s="150">
        <f>SUM(H1051:H1057)</f>
        <v>0</v>
      </c>
      <c r="I1050" s="150">
        <f>SUM(I1051:I1057)</f>
        <v>0</v>
      </c>
      <c r="J1050" s="7" t="str">
        <f t="shared" si="56"/>
        <v/>
      </c>
      <c r="K1050" s="206"/>
    </row>
    <row r="1051" spans="1:11" hidden="1">
      <c r="B1051" s="71"/>
      <c r="C1051" s="146">
        <v>551</v>
      </c>
      <c r="D1051" s="147" t="s">
        <v>190</v>
      </c>
      <c r="E1051" s="77"/>
      <c r="F1051" s="77"/>
      <c r="G1051" s="77"/>
      <c r="H1051" s="77"/>
      <c r="I1051" s="77"/>
      <c r="J1051" s="7" t="str">
        <f t="shared" si="56"/>
        <v/>
      </c>
      <c r="K1051" s="206"/>
    </row>
    <row r="1052" spans="1:11" hidden="1">
      <c r="B1052" s="71"/>
      <c r="C1052" s="146">
        <v>552</v>
      </c>
      <c r="D1052" s="147" t="s">
        <v>191</v>
      </c>
      <c r="E1052" s="77"/>
      <c r="F1052" s="77"/>
      <c r="G1052" s="77"/>
      <c r="H1052" s="77"/>
      <c r="I1052" s="77"/>
      <c r="J1052" s="7" t="str">
        <f t="shared" si="56"/>
        <v/>
      </c>
      <c r="K1052" s="206"/>
    </row>
    <row r="1053" spans="1:11" hidden="1">
      <c r="B1053" s="148"/>
      <c r="C1053" s="146">
        <v>558</v>
      </c>
      <c r="D1053" s="149" t="s">
        <v>49</v>
      </c>
      <c r="E1053" s="52">
        <v>0</v>
      </c>
      <c r="F1053" s="52">
        <v>0</v>
      </c>
      <c r="G1053" s="52">
        <v>0</v>
      </c>
      <c r="H1053" s="52">
        <v>0</v>
      </c>
      <c r="I1053" s="52">
        <v>0</v>
      </c>
      <c r="J1053" s="7" t="str">
        <f t="shared" si="56"/>
        <v/>
      </c>
      <c r="K1053" s="206"/>
    </row>
    <row r="1054" spans="1:11" hidden="1">
      <c r="B1054" s="148"/>
      <c r="C1054" s="146">
        <v>560</v>
      </c>
      <c r="D1054" s="149" t="s">
        <v>192</v>
      </c>
      <c r="E1054" s="77"/>
      <c r="F1054" s="77"/>
      <c r="G1054" s="77"/>
      <c r="H1054" s="77"/>
      <c r="I1054" s="77"/>
      <c r="J1054" s="7" t="str">
        <f t="shared" si="56"/>
        <v/>
      </c>
      <c r="K1054" s="206"/>
    </row>
    <row r="1055" spans="1:11" hidden="1">
      <c r="B1055" s="148"/>
      <c r="C1055" s="146">
        <v>580</v>
      </c>
      <c r="D1055" s="147" t="s">
        <v>193</v>
      </c>
      <c r="E1055" s="77"/>
      <c r="F1055" s="77"/>
      <c r="G1055" s="77"/>
      <c r="H1055" s="77"/>
      <c r="I1055" s="77"/>
      <c r="J1055" s="7" t="str">
        <f t="shared" si="56"/>
        <v/>
      </c>
      <c r="K1055" s="206"/>
    </row>
    <row r="1056" spans="1:11" hidden="1">
      <c r="B1056" s="71"/>
      <c r="C1056" s="146">
        <v>588</v>
      </c>
      <c r="D1056" s="147" t="s">
        <v>194</v>
      </c>
      <c r="E1056" s="52">
        <v>0</v>
      </c>
      <c r="F1056" s="52">
        <v>0</v>
      </c>
      <c r="G1056" s="52">
        <v>0</v>
      </c>
      <c r="H1056" s="52">
        <v>0</v>
      </c>
      <c r="I1056" s="52">
        <v>0</v>
      </c>
      <c r="J1056" s="7" t="str">
        <f t="shared" si="56"/>
        <v/>
      </c>
      <c r="K1056" s="206"/>
    </row>
    <row r="1057" spans="1:11" hidden="1">
      <c r="B1057" s="71"/>
      <c r="C1057" s="49">
        <v>590</v>
      </c>
      <c r="D1057" s="147" t="s">
        <v>195</v>
      </c>
      <c r="E1057" s="77"/>
      <c r="F1057" s="77"/>
      <c r="G1057" s="77"/>
      <c r="H1057" s="77"/>
      <c r="I1057" s="77"/>
      <c r="J1057" s="7" t="str">
        <f t="shared" si="56"/>
        <v/>
      </c>
      <c r="K1057" s="206"/>
    </row>
    <row r="1058" spans="1:11" ht="15.75" hidden="1" customHeight="1">
      <c r="A1058" s="93">
        <v>5</v>
      </c>
      <c r="B1058" s="141">
        <v>800</v>
      </c>
      <c r="C1058" s="477" t="s">
        <v>196</v>
      </c>
      <c r="D1058" s="477"/>
      <c r="E1058" s="362"/>
      <c r="F1058" s="362"/>
      <c r="G1058" s="362"/>
      <c r="H1058" s="362"/>
      <c r="I1058" s="362"/>
      <c r="J1058" s="7" t="str">
        <f t="shared" si="56"/>
        <v/>
      </c>
      <c r="K1058" s="206"/>
    </row>
    <row r="1059" spans="1:11">
      <c r="A1059" s="94">
        <v>10</v>
      </c>
      <c r="B1059" s="141">
        <v>1000</v>
      </c>
      <c r="C1059" s="476" t="s">
        <v>197</v>
      </c>
      <c r="D1059" s="476"/>
      <c r="E1059" s="142">
        <f>SUM(E1060:E1076)</f>
        <v>17833</v>
      </c>
      <c r="F1059" s="142">
        <f>SUM(F1060:F1076)</f>
        <v>20000</v>
      </c>
      <c r="G1059" s="142">
        <f>SUM(G1060:G1076)</f>
        <v>28500</v>
      </c>
      <c r="H1059" s="142">
        <f>SUM(H1060:H1076)</f>
        <v>29000</v>
      </c>
      <c r="I1059" s="142">
        <f>SUM(I1060:I1076)</f>
        <v>28900</v>
      </c>
      <c r="J1059" s="7">
        <f t="shared" si="56"/>
        <v>1</v>
      </c>
      <c r="K1059" s="206"/>
    </row>
    <row r="1060" spans="1:11">
      <c r="A1060" s="94">
        <v>15</v>
      </c>
      <c r="B1060" s="48"/>
      <c r="C1060" s="49">
        <v>1011</v>
      </c>
      <c r="D1060" s="76" t="s">
        <v>198</v>
      </c>
      <c r="E1060" s="55">
        <v>10550</v>
      </c>
      <c r="F1060" s="55">
        <v>12000</v>
      </c>
      <c r="G1060" s="55">
        <v>15000</v>
      </c>
      <c r="H1060" s="55">
        <v>15000</v>
      </c>
      <c r="I1060" s="55">
        <v>15000</v>
      </c>
      <c r="J1060" s="7">
        <f t="shared" si="56"/>
        <v>1</v>
      </c>
      <c r="K1060" s="206"/>
    </row>
    <row r="1061" spans="1:11" hidden="1">
      <c r="A1061" s="93">
        <v>35</v>
      </c>
      <c r="B1061" s="48"/>
      <c r="C1061" s="49">
        <v>1012</v>
      </c>
      <c r="D1061" s="76" t="s">
        <v>199</v>
      </c>
      <c r="E1061" s="77"/>
      <c r="F1061" s="77"/>
      <c r="G1061" s="77"/>
      <c r="H1061" s="77"/>
      <c r="I1061" s="77"/>
      <c r="J1061" s="7" t="str">
        <f t="shared" si="56"/>
        <v/>
      </c>
      <c r="K1061" s="206"/>
    </row>
    <row r="1062" spans="1:11" hidden="1">
      <c r="A1062" s="94">
        <v>40</v>
      </c>
      <c r="B1062" s="48"/>
      <c r="C1062" s="49">
        <v>1013</v>
      </c>
      <c r="D1062" s="76" t="s">
        <v>200</v>
      </c>
      <c r="E1062" s="77"/>
      <c r="F1062" s="77"/>
      <c r="G1062" s="77"/>
      <c r="H1062" s="77"/>
      <c r="I1062" s="77"/>
      <c r="J1062" s="7" t="str">
        <f t="shared" si="56"/>
        <v/>
      </c>
      <c r="K1062" s="206"/>
    </row>
    <row r="1063" spans="1:11" hidden="1">
      <c r="A1063" s="94">
        <v>45</v>
      </c>
      <c r="B1063" s="48"/>
      <c r="C1063" s="49">
        <v>1014</v>
      </c>
      <c r="D1063" s="76" t="s">
        <v>201</v>
      </c>
      <c r="E1063" s="77"/>
      <c r="F1063" s="77"/>
      <c r="G1063" s="77"/>
      <c r="H1063" s="77"/>
      <c r="I1063" s="77"/>
      <c r="J1063" s="7" t="str">
        <f t="shared" si="56"/>
        <v/>
      </c>
      <c r="K1063" s="206"/>
    </row>
    <row r="1064" spans="1:11">
      <c r="A1064" s="94">
        <v>50</v>
      </c>
      <c r="B1064" s="48"/>
      <c r="C1064" s="49">
        <v>1015</v>
      </c>
      <c r="D1064" s="76" t="s">
        <v>202</v>
      </c>
      <c r="E1064" s="55">
        <v>528</v>
      </c>
      <c r="F1064" s="55">
        <v>4000</v>
      </c>
      <c r="G1064" s="55">
        <v>1000</v>
      </c>
      <c r="H1064" s="55">
        <v>1000</v>
      </c>
      <c r="I1064" s="55">
        <v>400</v>
      </c>
      <c r="J1064" s="7">
        <f t="shared" si="56"/>
        <v>1</v>
      </c>
      <c r="K1064" s="206"/>
    </row>
    <row r="1065" spans="1:11">
      <c r="A1065" s="94">
        <v>55</v>
      </c>
      <c r="B1065" s="48"/>
      <c r="C1065" s="58">
        <v>1016</v>
      </c>
      <c r="D1065" s="78" t="s">
        <v>203</v>
      </c>
      <c r="E1065" s="364">
        <v>6107</v>
      </c>
      <c r="F1065" s="364">
        <v>3000</v>
      </c>
      <c r="G1065" s="364">
        <v>12000</v>
      </c>
      <c r="H1065" s="364">
        <v>12500</v>
      </c>
      <c r="I1065" s="364">
        <v>13000</v>
      </c>
      <c r="J1065" s="7">
        <f t="shared" si="56"/>
        <v>1</v>
      </c>
      <c r="K1065" s="206"/>
    </row>
    <row r="1066" spans="1:11">
      <c r="A1066" s="94">
        <v>60</v>
      </c>
      <c r="B1066" s="67"/>
      <c r="C1066" s="49">
        <v>1020</v>
      </c>
      <c r="D1066" s="50" t="s">
        <v>204</v>
      </c>
      <c r="E1066" s="55">
        <v>648</v>
      </c>
      <c r="F1066" s="55">
        <v>1000</v>
      </c>
      <c r="G1066" s="55">
        <v>500</v>
      </c>
      <c r="H1066" s="55">
        <v>500</v>
      </c>
      <c r="I1066" s="55">
        <v>500</v>
      </c>
      <c r="J1066" s="7">
        <f t="shared" si="56"/>
        <v>1</v>
      </c>
      <c r="K1066" s="206"/>
    </row>
    <row r="1067" spans="1:11" hidden="1">
      <c r="A1067" s="93">
        <v>65</v>
      </c>
      <c r="B1067" s="48"/>
      <c r="C1067" s="49">
        <v>1030</v>
      </c>
      <c r="D1067" s="76" t="s">
        <v>205</v>
      </c>
      <c r="E1067" s="77"/>
      <c r="F1067" s="77"/>
      <c r="G1067" s="77"/>
      <c r="H1067" s="77"/>
      <c r="I1067" s="77"/>
      <c r="J1067" s="7" t="str">
        <f t="shared" si="56"/>
        <v/>
      </c>
      <c r="K1067" s="206"/>
    </row>
    <row r="1068" spans="1:11" hidden="1">
      <c r="A1068" s="94">
        <v>70</v>
      </c>
      <c r="B1068" s="48"/>
      <c r="C1068" s="49">
        <v>1051</v>
      </c>
      <c r="D1068" s="76" t="s">
        <v>206</v>
      </c>
      <c r="E1068" s="77"/>
      <c r="F1068" s="77"/>
      <c r="G1068" s="77"/>
      <c r="H1068" s="77"/>
      <c r="I1068" s="77"/>
      <c r="J1068" s="7" t="str">
        <f t="shared" si="56"/>
        <v/>
      </c>
      <c r="K1068" s="206"/>
    </row>
    <row r="1069" spans="1:11" hidden="1">
      <c r="A1069" s="94">
        <v>75</v>
      </c>
      <c r="B1069" s="48"/>
      <c r="C1069" s="49">
        <v>1052</v>
      </c>
      <c r="D1069" s="76" t="s">
        <v>207</v>
      </c>
      <c r="E1069" s="77"/>
      <c r="F1069" s="77"/>
      <c r="G1069" s="77"/>
      <c r="H1069" s="77"/>
      <c r="I1069" s="77"/>
      <c r="J1069" s="7" t="str">
        <f t="shared" si="56"/>
        <v/>
      </c>
      <c r="K1069" s="206"/>
    </row>
    <row r="1070" spans="1:11" hidden="1">
      <c r="A1070" s="94">
        <v>80</v>
      </c>
      <c r="B1070" s="48"/>
      <c r="C1070" s="49">
        <v>1053</v>
      </c>
      <c r="D1070" s="76" t="s">
        <v>208</v>
      </c>
      <c r="E1070" s="77"/>
      <c r="F1070" s="77"/>
      <c r="G1070" s="77"/>
      <c r="H1070" s="77"/>
      <c r="I1070" s="77"/>
      <c r="J1070" s="7" t="str">
        <f t="shared" si="56"/>
        <v/>
      </c>
      <c r="K1070" s="206"/>
    </row>
    <row r="1071" spans="1:11" hidden="1">
      <c r="A1071" s="94">
        <v>80</v>
      </c>
      <c r="B1071" s="48"/>
      <c r="C1071" s="49">
        <v>1062</v>
      </c>
      <c r="D1071" s="50" t="s">
        <v>209</v>
      </c>
      <c r="E1071" s="77"/>
      <c r="F1071" s="77"/>
      <c r="G1071" s="77"/>
      <c r="H1071" s="77"/>
      <c r="I1071" s="77"/>
      <c r="J1071" s="7" t="str">
        <f t="shared" si="56"/>
        <v/>
      </c>
      <c r="K1071" s="206"/>
    </row>
    <row r="1072" spans="1:11" hidden="1">
      <c r="A1072" s="94">
        <v>85</v>
      </c>
      <c r="B1072" s="48"/>
      <c r="C1072" s="49">
        <v>1063</v>
      </c>
      <c r="D1072" s="79" t="s">
        <v>210</v>
      </c>
      <c r="E1072" s="77"/>
      <c r="F1072" s="77"/>
      <c r="G1072" s="77"/>
      <c r="H1072" s="77"/>
      <c r="I1072" s="77"/>
      <c r="J1072" s="7" t="str">
        <f t="shared" si="56"/>
        <v/>
      </c>
      <c r="K1072" s="206"/>
    </row>
    <row r="1073" spans="1:11" hidden="1">
      <c r="A1073" s="94">
        <v>90</v>
      </c>
      <c r="B1073" s="48"/>
      <c r="C1073" s="49">
        <v>1069</v>
      </c>
      <c r="D1073" s="79" t="s">
        <v>211</v>
      </c>
      <c r="E1073" s="77"/>
      <c r="F1073" s="77"/>
      <c r="G1073" s="77"/>
      <c r="H1073" s="77"/>
      <c r="I1073" s="77"/>
      <c r="J1073" s="7" t="str">
        <f t="shared" ref="J1073:J1104" si="57">(IF(OR($E1073&lt;&gt;0,$F1073&lt;&gt;0,$G1073&lt;&gt;0,$H1073&lt;&gt;0,$I1073&lt;&gt;0),$J$2,""))</f>
        <v/>
      </c>
      <c r="K1073" s="206"/>
    </row>
    <row r="1074" spans="1:11" hidden="1">
      <c r="A1074" s="94">
        <v>90</v>
      </c>
      <c r="B1074" s="67"/>
      <c r="C1074" s="49">
        <v>1091</v>
      </c>
      <c r="D1074" s="76" t="s">
        <v>212</v>
      </c>
      <c r="E1074" s="77"/>
      <c r="F1074" s="77"/>
      <c r="G1074" s="77"/>
      <c r="H1074" s="77"/>
      <c r="I1074" s="77"/>
      <c r="J1074" s="7" t="str">
        <f t="shared" si="57"/>
        <v/>
      </c>
      <c r="K1074" s="206"/>
    </row>
    <row r="1075" spans="1:11" hidden="1">
      <c r="A1075" s="93">
        <v>115</v>
      </c>
      <c r="B1075" s="48"/>
      <c r="C1075" s="49">
        <v>1092</v>
      </c>
      <c r="D1075" s="76" t="s">
        <v>213</v>
      </c>
      <c r="E1075" s="77"/>
      <c r="F1075" s="77"/>
      <c r="G1075" s="77"/>
      <c r="H1075" s="77"/>
      <c r="I1075" s="77"/>
      <c r="J1075" s="7" t="str">
        <f t="shared" si="57"/>
        <v/>
      </c>
      <c r="K1075" s="206"/>
    </row>
    <row r="1076" spans="1:11" hidden="1">
      <c r="A1076" s="93">
        <v>125</v>
      </c>
      <c r="B1076" s="48"/>
      <c r="C1076" s="49">
        <v>1098</v>
      </c>
      <c r="D1076" s="76" t="s">
        <v>214</v>
      </c>
      <c r="E1076" s="77"/>
      <c r="F1076" s="77"/>
      <c r="G1076" s="77"/>
      <c r="H1076" s="77"/>
      <c r="I1076" s="77"/>
      <c r="J1076" s="7" t="str">
        <f t="shared" si="57"/>
        <v/>
      </c>
      <c r="K1076" s="206"/>
    </row>
    <row r="1077" spans="1:11" hidden="1">
      <c r="A1077" s="94">
        <v>130</v>
      </c>
      <c r="B1077" s="141">
        <v>1900</v>
      </c>
      <c r="C1077" s="471" t="s">
        <v>215</v>
      </c>
      <c r="D1077" s="471"/>
      <c r="E1077" s="150">
        <f>SUM(E1078:E1080)</f>
        <v>0</v>
      </c>
      <c r="F1077" s="150">
        <f>SUM(F1078:F1080)</f>
        <v>0</v>
      </c>
      <c r="G1077" s="150">
        <f>SUM(G1078:G1080)</f>
        <v>0</v>
      </c>
      <c r="H1077" s="150">
        <f>SUM(H1078:H1080)</f>
        <v>0</v>
      </c>
      <c r="I1077" s="150">
        <f>SUM(I1078:I1080)</f>
        <v>0</v>
      </c>
      <c r="J1077" s="7" t="str">
        <f t="shared" si="57"/>
        <v/>
      </c>
      <c r="K1077" s="206"/>
    </row>
    <row r="1078" spans="1:11" hidden="1">
      <c r="A1078" s="94">
        <v>135</v>
      </c>
      <c r="B1078" s="48"/>
      <c r="C1078" s="49">
        <v>1901</v>
      </c>
      <c r="D1078" s="104" t="s">
        <v>216</v>
      </c>
      <c r="E1078" s="77"/>
      <c r="F1078" s="77"/>
      <c r="G1078" s="77"/>
      <c r="H1078" s="77"/>
      <c r="I1078" s="77"/>
      <c r="J1078" s="7" t="str">
        <f t="shared" si="57"/>
        <v/>
      </c>
      <c r="K1078" s="206"/>
    </row>
    <row r="1079" spans="1:11" hidden="1">
      <c r="A1079" s="94">
        <v>140</v>
      </c>
      <c r="B1079" s="153"/>
      <c r="C1079" s="49">
        <v>1981</v>
      </c>
      <c r="D1079" s="104" t="s">
        <v>217</v>
      </c>
      <c r="E1079" s="77"/>
      <c r="F1079" s="77"/>
      <c r="G1079" s="77"/>
      <c r="H1079" s="77"/>
      <c r="I1079" s="77"/>
      <c r="J1079" s="7" t="str">
        <f t="shared" si="57"/>
        <v/>
      </c>
      <c r="K1079" s="206"/>
    </row>
    <row r="1080" spans="1:11" hidden="1">
      <c r="A1080" s="94">
        <v>145</v>
      </c>
      <c r="B1080" s="48"/>
      <c r="C1080" s="49">
        <v>1991</v>
      </c>
      <c r="D1080" s="104" t="s">
        <v>218</v>
      </c>
      <c r="E1080" s="77"/>
      <c r="F1080" s="77"/>
      <c r="G1080" s="77"/>
      <c r="H1080" s="77"/>
      <c r="I1080" s="77"/>
      <c r="J1080" s="7" t="str">
        <f t="shared" si="57"/>
        <v/>
      </c>
      <c r="K1080" s="206"/>
    </row>
    <row r="1081" spans="1:11" hidden="1">
      <c r="A1081" s="94">
        <v>150</v>
      </c>
      <c r="B1081" s="141">
        <v>2100</v>
      </c>
      <c r="C1081" s="471" t="s">
        <v>219</v>
      </c>
      <c r="D1081" s="471"/>
      <c r="E1081" s="150">
        <f>SUM(E1082:E1086)</f>
        <v>0</v>
      </c>
      <c r="F1081" s="150">
        <f>SUM(F1082:F1086)</f>
        <v>0</v>
      </c>
      <c r="G1081" s="150">
        <f>SUM(G1082:G1086)</f>
        <v>0</v>
      </c>
      <c r="H1081" s="150">
        <f>SUM(H1082:H1086)</f>
        <v>0</v>
      </c>
      <c r="I1081" s="150">
        <f>SUM(I1082:I1086)</f>
        <v>0</v>
      </c>
      <c r="J1081" s="7" t="str">
        <f t="shared" si="57"/>
        <v/>
      </c>
      <c r="K1081" s="206"/>
    </row>
    <row r="1082" spans="1:11" hidden="1">
      <c r="A1082" s="94">
        <v>155</v>
      </c>
      <c r="B1082" s="48"/>
      <c r="C1082" s="49">
        <v>2110</v>
      </c>
      <c r="D1082" s="79" t="s">
        <v>220</v>
      </c>
      <c r="E1082" s="77"/>
      <c r="F1082" s="77"/>
      <c r="G1082" s="77"/>
      <c r="H1082" s="77"/>
      <c r="I1082" s="77"/>
      <c r="J1082" s="7" t="str">
        <f t="shared" si="57"/>
        <v/>
      </c>
      <c r="K1082" s="206"/>
    </row>
    <row r="1083" spans="1:11" hidden="1">
      <c r="A1083" s="94">
        <v>160</v>
      </c>
      <c r="B1083" s="153"/>
      <c r="C1083" s="49">
        <v>2120</v>
      </c>
      <c r="D1083" s="79" t="s">
        <v>221</v>
      </c>
      <c r="E1083" s="77"/>
      <c r="F1083" s="77"/>
      <c r="G1083" s="77"/>
      <c r="H1083" s="77"/>
      <c r="I1083" s="77"/>
      <c r="J1083" s="7" t="str">
        <f t="shared" si="57"/>
        <v/>
      </c>
      <c r="K1083" s="206"/>
    </row>
    <row r="1084" spans="1:11" hidden="1">
      <c r="A1084" s="94">
        <v>165</v>
      </c>
      <c r="B1084" s="153"/>
      <c r="C1084" s="49">
        <v>2125</v>
      </c>
      <c r="D1084" s="79" t="s">
        <v>222</v>
      </c>
      <c r="E1084" s="52">
        <v>0</v>
      </c>
      <c r="F1084" s="52">
        <v>0</v>
      </c>
      <c r="G1084" s="52">
        <v>0</v>
      </c>
      <c r="H1084" s="52">
        <v>0</v>
      </c>
      <c r="I1084" s="52">
        <v>0</v>
      </c>
      <c r="J1084" s="7" t="str">
        <f t="shared" si="57"/>
        <v/>
      </c>
      <c r="K1084" s="206"/>
    </row>
    <row r="1085" spans="1:11" hidden="1">
      <c r="A1085" s="94">
        <v>175</v>
      </c>
      <c r="B1085" s="71"/>
      <c r="C1085" s="49">
        <v>2140</v>
      </c>
      <c r="D1085" s="79" t="s">
        <v>223</v>
      </c>
      <c r="E1085" s="52">
        <v>0</v>
      </c>
      <c r="F1085" s="52">
        <v>0</v>
      </c>
      <c r="G1085" s="52">
        <v>0</v>
      </c>
      <c r="H1085" s="52">
        <v>0</v>
      </c>
      <c r="I1085" s="52">
        <v>0</v>
      </c>
      <c r="J1085" s="7" t="str">
        <f t="shared" si="57"/>
        <v/>
      </c>
      <c r="K1085" s="206"/>
    </row>
    <row r="1086" spans="1:11" hidden="1">
      <c r="A1086" s="94">
        <v>180</v>
      </c>
      <c r="B1086" s="48"/>
      <c r="C1086" s="49">
        <v>2190</v>
      </c>
      <c r="D1086" s="79" t="s">
        <v>224</v>
      </c>
      <c r="E1086" s="77"/>
      <c r="F1086" s="77"/>
      <c r="G1086" s="77"/>
      <c r="H1086" s="77"/>
      <c r="I1086" s="77"/>
      <c r="J1086" s="7" t="str">
        <f t="shared" si="57"/>
        <v/>
      </c>
      <c r="K1086" s="206"/>
    </row>
    <row r="1087" spans="1:11" hidden="1">
      <c r="A1087" s="94">
        <v>185</v>
      </c>
      <c r="B1087" s="141">
        <v>2200</v>
      </c>
      <c r="C1087" s="471" t="s">
        <v>225</v>
      </c>
      <c r="D1087" s="471"/>
      <c r="E1087" s="150">
        <f>SUM(E1088:E1089)</f>
        <v>0</v>
      </c>
      <c r="F1087" s="150">
        <f>SUM(F1088:F1089)</f>
        <v>0</v>
      </c>
      <c r="G1087" s="150">
        <f>SUM(G1088:G1089)</f>
        <v>0</v>
      </c>
      <c r="H1087" s="150">
        <f>SUM(H1088:H1089)</f>
        <v>0</v>
      </c>
      <c r="I1087" s="150">
        <f>SUM(I1088:I1089)</f>
        <v>0</v>
      </c>
      <c r="J1087" s="7" t="str">
        <f t="shared" si="57"/>
        <v/>
      </c>
      <c r="K1087" s="206"/>
    </row>
    <row r="1088" spans="1:11" hidden="1">
      <c r="A1088" s="94">
        <v>190</v>
      </c>
      <c r="B1088" s="48"/>
      <c r="C1088" s="49">
        <v>2221</v>
      </c>
      <c r="D1088" s="50" t="s">
        <v>226</v>
      </c>
      <c r="E1088" s="77"/>
      <c r="F1088" s="77"/>
      <c r="G1088" s="77"/>
      <c r="H1088" s="77"/>
      <c r="I1088" s="77"/>
      <c r="J1088" s="7" t="str">
        <f t="shared" si="57"/>
        <v/>
      </c>
      <c r="K1088" s="206"/>
    </row>
    <row r="1089" spans="1:11" hidden="1">
      <c r="A1089" s="94">
        <v>200</v>
      </c>
      <c r="B1089" s="48"/>
      <c r="C1089" s="49">
        <v>2224</v>
      </c>
      <c r="D1089" s="50" t="s">
        <v>227</v>
      </c>
      <c r="E1089" s="77"/>
      <c r="F1089" s="77"/>
      <c r="G1089" s="77"/>
      <c r="H1089" s="77"/>
      <c r="I1089" s="77"/>
      <c r="J1089" s="7" t="str">
        <f t="shared" si="57"/>
        <v/>
      </c>
      <c r="K1089" s="206"/>
    </row>
    <row r="1090" spans="1:11" hidden="1">
      <c r="A1090" s="94">
        <v>200</v>
      </c>
      <c r="B1090" s="141">
        <v>2500</v>
      </c>
      <c r="C1090" s="471" t="s">
        <v>228</v>
      </c>
      <c r="D1090" s="471"/>
      <c r="E1090" s="362"/>
      <c r="F1090" s="362"/>
      <c r="G1090" s="362"/>
      <c r="H1090" s="362"/>
      <c r="I1090" s="362"/>
      <c r="J1090" s="7" t="str">
        <f t="shared" si="57"/>
        <v/>
      </c>
      <c r="K1090" s="206"/>
    </row>
    <row r="1091" spans="1:11" ht="15.75" hidden="1" customHeight="1">
      <c r="A1091" s="94">
        <v>205</v>
      </c>
      <c r="B1091" s="141">
        <v>2600</v>
      </c>
      <c r="C1091" s="473" t="s">
        <v>229</v>
      </c>
      <c r="D1091" s="473"/>
      <c r="E1091" s="362"/>
      <c r="F1091" s="362"/>
      <c r="G1091" s="362"/>
      <c r="H1091" s="362"/>
      <c r="I1091" s="362"/>
      <c r="J1091" s="7" t="str">
        <f t="shared" si="57"/>
        <v/>
      </c>
      <c r="K1091" s="206"/>
    </row>
    <row r="1092" spans="1:11" ht="15.75" hidden="1" customHeight="1">
      <c r="A1092" s="94">
        <v>210</v>
      </c>
      <c r="B1092" s="141">
        <v>2700</v>
      </c>
      <c r="C1092" s="473" t="s">
        <v>230</v>
      </c>
      <c r="D1092" s="473"/>
      <c r="E1092" s="362"/>
      <c r="F1092" s="362"/>
      <c r="G1092" s="362"/>
      <c r="H1092" s="362"/>
      <c r="I1092" s="362"/>
      <c r="J1092" s="7" t="str">
        <f t="shared" si="57"/>
        <v/>
      </c>
      <c r="K1092" s="206"/>
    </row>
    <row r="1093" spans="1:11" ht="36" hidden="1" customHeight="1">
      <c r="A1093" s="94">
        <v>215</v>
      </c>
      <c r="B1093" s="141">
        <v>2800</v>
      </c>
      <c r="C1093" s="473" t="s">
        <v>523</v>
      </c>
      <c r="D1093" s="473"/>
      <c r="E1093" s="362"/>
      <c r="F1093" s="362"/>
      <c r="G1093" s="362"/>
      <c r="H1093" s="362"/>
      <c r="I1093" s="362"/>
      <c r="J1093" s="7" t="str">
        <f t="shared" si="57"/>
        <v/>
      </c>
      <c r="K1093" s="206"/>
    </row>
    <row r="1094" spans="1:11" hidden="1">
      <c r="A1094" s="93">
        <v>220</v>
      </c>
      <c r="B1094" s="141">
        <v>2900</v>
      </c>
      <c r="C1094" s="471" t="s">
        <v>232</v>
      </c>
      <c r="D1094" s="471"/>
      <c r="E1094" s="150">
        <f>SUM(E1095:E1102)</f>
        <v>0</v>
      </c>
      <c r="F1094" s="150">
        <f>SUM(F1095:F1102)</f>
        <v>0</v>
      </c>
      <c r="G1094" s="150">
        <f>SUM(G1095:G1102)</f>
        <v>0</v>
      </c>
      <c r="H1094" s="150">
        <f>SUM(H1095:H1102)</f>
        <v>0</v>
      </c>
      <c r="I1094" s="150">
        <f>SUM(I1095:I1102)</f>
        <v>0</v>
      </c>
      <c r="J1094" s="7" t="str">
        <f t="shared" si="57"/>
        <v/>
      </c>
      <c r="K1094" s="206"/>
    </row>
    <row r="1095" spans="1:11" hidden="1">
      <c r="A1095" s="94">
        <v>225</v>
      </c>
      <c r="B1095" s="153"/>
      <c r="C1095" s="49">
        <v>2910</v>
      </c>
      <c r="D1095" s="155" t="s">
        <v>233</v>
      </c>
      <c r="E1095" s="77"/>
      <c r="F1095" s="77"/>
      <c r="G1095" s="77"/>
      <c r="H1095" s="77"/>
      <c r="I1095" s="77"/>
      <c r="J1095" s="7" t="str">
        <f t="shared" si="57"/>
        <v/>
      </c>
      <c r="K1095" s="206"/>
    </row>
    <row r="1096" spans="1:11" hidden="1">
      <c r="A1096" s="94">
        <v>230</v>
      </c>
      <c r="B1096" s="153"/>
      <c r="C1096" s="49">
        <v>2920</v>
      </c>
      <c r="D1096" s="155" t="s">
        <v>234</v>
      </c>
      <c r="E1096" s="77"/>
      <c r="F1096" s="77"/>
      <c r="G1096" s="77"/>
      <c r="H1096" s="77"/>
      <c r="I1096" s="77"/>
      <c r="J1096" s="7" t="str">
        <f t="shared" si="57"/>
        <v/>
      </c>
      <c r="K1096" s="206"/>
    </row>
    <row r="1097" spans="1:11" hidden="1">
      <c r="A1097" s="94">
        <v>245</v>
      </c>
      <c r="B1097" s="153"/>
      <c r="C1097" s="49">
        <v>2969</v>
      </c>
      <c r="D1097" s="155" t="s">
        <v>235</v>
      </c>
      <c r="E1097" s="77"/>
      <c r="F1097" s="77"/>
      <c r="G1097" s="77"/>
      <c r="H1097" s="77"/>
      <c r="I1097" s="77"/>
      <c r="J1097" s="7" t="str">
        <f t="shared" si="57"/>
        <v/>
      </c>
      <c r="K1097" s="206"/>
    </row>
    <row r="1098" spans="1:11" hidden="1">
      <c r="A1098" s="93">
        <v>220</v>
      </c>
      <c r="B1098" s="153"/>
      <c r="C1098" s="156">
        <v>2970</v>
      </c>
      <c r="D1098" s="157" t="s">
        <v>236</v>
      </c>
      <c r="E1098" s="312"/>
      <c r="F1098" s="312"/>
      <c r="G1098" s="312"/>
      <c r="H1098" s="312"/>
      <c r="I1098" s="312"/>
      <c r="J1098" s="7" t="str">
        <f t="shared" si="57"/>
        <v/>
      </c>
      <c r="K1098" s="206"/>
    </row>
    <row r="1099" spans="1:11" hidden="1">
      <c r="A1099" s="94">
        <v>225</v>
      </c>
      <c r="B1099" s="153"/>
      <c r="C1099" s="49">
        <v>2989</v>
      </c>
      <c r="D1099" s="155" t="s">
        <v>237</v>
      </c>
      <c r="E1099" s="77"/>
      <c r="F1099" s="77"/>
      <c r="G1099" s="77"/>
      <c r="H1099" s="77"/>
      <c r="I1099" s="77"/>
      <c r="J1099" s="7" t="str">
        <f t="shared" si="57"/>
        <v/>
      </c>
      <c r="K1099" s="206"/>
    </row>
    <row r="1100" spans="1:11" hidden="1">
      <c r="A1100" s="94">
        <v>230</v>
      </c>
      <c r="B1100" s="48"/>
      <c r="C1100" s="49">
        <v>2990</v>
      </c>
      <c r="D1100" s="155" t="s">
        <v>238</v>
      </c>
      <c r="E1100" s="77"/>
      <c r="F1100" s="77"/>
      <c r="G1100" s="77"/>
      <c r="H1100" s="77"/>
      <c r="I1100" s="77"/>
      <c r="J1100" s="7" t="str">
        <f t="shared" si="57"/>
        <v/>
      </c>
      <c r="K1100" s="206"/>
    </row>
    <row r="1101" spans="1:11" hidden="1">
      <c r="A1101" s="94">
        <v>235</v>
      </c>
      <c r="B1101" s="48"/>
      <c r="C1101" s="49">
        <v>2991</v>
      </c>
      <c r="D1101" s="155" t="s">
        <v>239</v>
      </c>
      <c r="E1101" s="77"/>
      <c r="F1101" s="77"/>
      <c r="G1101" s="77"/>
      <c r="H1101" s="77"/>
      <c r="I1101" s="77"/>
      <c r="J1101" s="7" t="str">
        <f t="shared" si="57"/>
        <v/>
      </c>
      <c r="K1101" s="206"/>
    </row>
    <row r="1102" spans="1:11" hidden="1">
      <c r="A1102" s="94">
        <v>240</v>
      </c>
      <c r="B1102" s="48"/>
      <c r="C1102" s="49">
        <v>2992</v>
      </c>
      <c r="D1102" s="365" t="s">
        <v>240</v>
      </c>
      <c r="E1102" s="77"/>
      <c r="F1102" s="77"/>
      <c r="G1102" s="77"/>
      <c r="H1102" s="77"/>
      <c r="I1102" s="77"/>
      <c r="J1102" s="7" t="str">
        <f t="shared" si="57"/>
        <v/>
      </c>
      <c r="K1102" s="206"/>
    </row>
    <row r="1103" spans="1:11" hidden="1">
      <c r="A1103" s="94">
        <v>245</v>
      </c>
      <c r="B1103" s="141">
        <v>3300</v>
      </c>
      <c r="C1103" s="160" t="s">
        <v>241</v>
      </c>
      <c r="D1103" s="161"/>
      <c r="E1103" s="150">
        <f>SUM(E1104:E1108)</f>
        <v>0</v>
      </c>
      <c r="F1103" s="150">
        <f>SUM(F1104:F1108)</f>
        <v>0</v>
      </c>
      <c r="G1103" s="150">
        <f>SUM(G1104:G1108)</f>
        <v>0</v>
      </c>
      <c r="H1103" s="150">
        <f>SUM(H1104:H1108)</f>
        <v>0</v>
      </c>
      <c r="I1103" s="150">
        <f>SUM(I1104:I1108)</f>
        <v>0</v>
      </c>
      <c r="J1103" s="7" t="str">
        <f t="shared" si="57"/>
        <v/>
      </c>
      <c r="K1103" s="206"/>
    </row>
    <row r="1104" spans="1:11" hidden="1">
      <c r="A1104" s="93">
        <v>250</v>
      </c>
      <c r="B1104" s="71"/>
      <c r="C1104" s="49">
        <v>3301</v>
      </c>
      <c r="D1104" s="162" t="s">
        <v>242</v>
      </c>
      <c r="E1104" s="52">
        <v>0</v>
      </c>
      <c r="F1104" s="52">
        <v>0</v>
      </c>
      <c r="G1104" s="52">
        <v>0</v>
      </c>
      <c r="H1104" s="52">
        <v>0</v>
      </c>
      <c r="I1104" s="52">
        <v>0</v>
      </c>
      <c r="J1104" s="7" t="str">
        <f t="shared" si="57"/>
        <v/>
      </c>
      <c r="K1104" s="206"/>
    </row>
    <row r="1105" spans="1:11" hidden="1">
      <c r="A1105" s="94">
        <v>255</v>
      </c>
      <c r="B1105" s="71"/>
      <c r="C1105" s="49">
        <v>3302</v>
      </c>
      <c r="D1105" s="162" t="s">
        <v>243</v>
      </c>
      <c r="E1105" s="52">
        <v>0</v>
      </c>
      <c r="F1105" s="52">
        <v>0</v>
      </c>
      <c r="G1105" s="52">
        <v>0</v>
      </c>
      <c r="H1105" s="52">
        <v>0</v>
      </c>
      <c r="I1105" s="52">
        <v>0</v>
      </c>
      <c r="J1105" s="7" t="str">
        <f t="shared" ref="J1105:J1136" si="58">(IF(OR($E1105&lt;&gt;0,$F1105&lt;&gt;0,$G1105&lt;&gt;0,$H1105&lt;&gt;0,$I1105&lt;&gt;0),$J$2,""))</f>
        <v/>
      </c>
      <c r="K1105" s="206"/>
    </row>
    <row r="1106" spans="1:11" hidden="1">
      <c r="A1106" s="94">
        <v>265</v>
      </c>
      <c r="B1106" s="71"/>
      <c r="C1106" s="49">
        <v>3304</v>
      </c>
      <c r="D1106" s="162" t="s">
        <v>244</v>
      </c>
      <c r="E1106" s="52">
        <v>0</v>
      </c>
      <c r="F1106" s="52">
        <v>0</v>
      </c>
      <c r="G1106" s="52">
        <v>0</v>
      </c>
      <c r="H1106" s="52">
        <v>0</v>
      </c>
      <c r="I1106" s="52">
        <v>0</v>
      </c>
      <c r="J1106" s="7" t="str">
        <f t="shared" si="58"/>
        <v/>
      </c>
      <c r="K1106" s="206"/>
    </row>
    <row r="1107" spans="1:11" hidden="1">
      <c r="A1107" s="93">
        <v>270</v>
      </c>
      <c r="B1107" s="71"/>
      <c r="C1107" s="49">
        <v>3306</v>
      </c>
      <c r="D1107" s="162" t="s">
        <v>245</v>
      </c>
      <c r="E1107" s="52">
        <v>0</v>
      </c>
      <c r="F1107" s="52">
        <v>0</v>
      </c>
      <c r="G1107" s="52">
        <v>0</v>
      </c>
      <c r="H1107" s="52">
        <v>0</v>
      </c>
      <c r="I1107" s="52">
        <v>0</v>
      </c>
      <c r="J1107" s="7" t="str">
        <f t="shared" si="58"/>
        <v/>
      </c>
      <c r="K1107" s="206"/>
    </row>
    <row r="1108" spans="1:11" hidden="1">
      <c r="A1108" s="93">
        <v>290</v>
      </c>
      <c r="B1108" s="71"/>
      <c r="C1108" s="49">
        <v>3307</v>
      </c>
      <c r="D1108" s="162" t="s">
        <v>246</v>
      </c>
      <c r="E1108" s="52">
        <v>0</v>
      </c>
      <c r="F1108" s="52">
        <v>0</v>
      </c>
      <c r="G1108" s="52">
        <v>0</v>
      </c>
      <c r="H1108" s="52">
        <v>0</v>
      </c>
      <c r="I1108" s="52">
        <v>0</v>
      </c>
      <c r="J1108" s="7" t="str">
        <f t="shared" si="58"/>
        <v/>
      </c>
      <c r="K1108" s="206"/>
    </row>
    <row r="1109" spans="1:11" hidden="1">
      <c r="A1109" s="93">
        <v>320</v>
      </c>
      <c r="B1109" s="141">
        <v>3900</v>
      </c>
      <c r="C1109" s="471" t="s">
        <v>247</v>
      </c>
      <c r="D1109" s="471"/>
      <c r="E1109" s="82">
        <v>0</v>
      </c>
      <c r="F1109" s="82">
        <v>0</v>
      </c>
      <c r="G1109" s="82">
        <v>0</v>
      </c>
      <c r="H1109" s="82">
        <v>0</v>
      </c>
      <c r="I1109" s="82">
        <v>0</v>
      </c>
      <c r="J1109" s="7" t="str">
        <f t="shared" si="58"/>
        <v/>
      </c>
      <c r="K1109" s="206"/>
    </row>
    <row r="1110" spans="1:11" hidden="1">
      <c r="A1110" s="93">
        <v>330</v>
      </c>
      <c r="B1110" s="141">
        <v>4000</v>
      </c>
      <c r="C1110" s="471" t="s">
        <v>248</v>
      </c>
      <c r="D1110" s="471"/>
      <c r="E1110" s="362"/>
      <c r="F1110" s="362"/>
      <c r="G1110" s="362"/>
      <c r="H1110" s="362"/>
      <c r="I1110" s="362"/>
      <c r="J1110" s="7" t="str">
        <f t="shared" si="58"/>
        <v/>
      </c>
      <c r="K1110" s="206"/>
    </row>
    <row r="1111" spans="1:11" hidden="1">
      <c r="A1111" s="93">
        <v>350</v>
      </c>
      <c r="B1111" s="141">
        <v>4100</v>
      </c>
      <c r="C1111" s="471" t="s">
        <v>249</v>
      </c>
      <c r="D1111" s="471"/>
      <c r="E1111" s="362"/>
      <c r="F1111" s="362"/>
      <c r="G1111" s="362"/>
      <c r="H1111" s="362"/>
      <c r="I1111" s="362"/>
      <c r="J1111" s="7" t="str">
        <f t="shared" si="58"/>
        <v/>
      </c>
      <c r="K1111" s="206"/>
    </row>
    <row r="1112" spans="1:11" hidden="1">
      <c r="A1112" s="94">
        <v>355</v>
      </c>
      <c r="B1112" s="141">
        <v>4200</v>
      </c>
      <c r="C1112" s="471" t="s">
        <v>250</v>
      </c>
      <c r="D1112" s="471"/>
      <c r="E1112" s="150">
        <f>SUM(E1113:E1118)</f>
        <v>0</v>
      </c>
      <c r="F1112" s="150">
        <f>SUM(F1113:F1118)</f>
        <v>0</v>
      </c>
      <c r="G1112" s="150">
        <f>SUM(G1113:G1118)</f>
        <v>0</v>
      </c>
      <c r="H1112" s="150">
        <f>SUM(H1113:H1118)</f>
        <v>0</v>
      </c>
      <c r="I1112" s="150">
        <f>SUM(I1113:I1118)</f>
        <v>0</v>
      </c>
      <c r="J1112" s="7" t="str">
        <f t="shared" si="58"/>
        <v/>
      </c>
      <c r="K1112" s="206"/>
    </row>
    <row r="1113" spans="1:11" hidden="1">
      <c r="A1113" s="94">
        <v>355</v>
      </c>
      <c r="B1113" s="164"/>
      <c r="C1113" s="49">
        <v>4201</v>
      </c>
      <c r="D1113" s="50" t="s">
        <v>251</v>
      </c>
      <c r="E1113" s="77"/>
      <c r="F1113" s="77"/>
      <c r="G1113" s="77"/>
      <c r="H1113" s="77"/>
      <c r="I1113" s="77"/>
      <c r="J1113" s="7" t="str">
        <f t="shared" si="58"/>
        <v/>
      </c>
      <c r="K1113" s="206"/>
    </row>
    <row r="1114" spans="1:11" hidden="1">
      <c r="A1114" s="94">
        <v>375</v>
      </c>
      <c r="B1114" s="164"/>
      <c r="C1114" s="49">
        <v>4202</v>
      </c>
      <c r="D1114" s="50" t="s">
        <v>252</v>
      </c>
      <c r="E1114" s="77"/>
      <c r="F1114" s="77"/>
      <c r="G1114" s="77"/>
      <c r="H1114" s="77"/>
      <c r="I1114" s="77"/>
      <c r="J1114" s="7" t="str">
        <f t="shared" si="58"/>
        <v/>
      </c>
      <c r="K1114" s="206"/>
    </row>
    <row r="1115" spans="1:11" hidden="1">
      <c r="A1115" s="94">
        <v>380</v>
      </c>
      <c r="B1115" s="164"/>
      <c r="C1115" s="49">
        <v>4214</v>
      </c>
      <c r="D1115" s="50" t="s">
        <v>253</v>
      </c>
      <c r="E1115" s="77"/>
      <c r="F1115" s="77"/>
      <c r="G1115" s="77"/>
      <c r="H1115" s="77"/>
      <c r="I1115" s="77"/>
      <c r="J1115" s="7" t="str">
        <f t="shared" si="58"/>
        <v/>
      </c>
      <c r="K1115" s="206"/>
    </row>
    <row r="1116" spans="1:11" hidden="1">
      <c r="A1116" s="94">
        <v>385</v>
      </c>
      <c r="B1116" s="164"/>
      <c r="C1116" s="49">
        <v>4217</v>
      </c>
      <c r="D1116" s="50" t="s">
        <v>254</v>
      </c>
      <c r="E1116" s="77"/>
      <c r="F1116" s="77"/>
      <c r="G1116" s="77"/>
      <c r="H1116" s="77"/>
      <c r="I1116" s="77"/>
      <c r="J1116" s="7" t="str">
        <f t="shared" si="58"/>
        <v/>
      </c>
      <c r="K1116" s="206"/>
    </row>
    <row r="1117" spans="1:11" hidden="1">
      <c r="A1117" s="94">
        <v>390</v>
      </c>
      <c r="B1117" s="164"/>
      <c r="C1117" s="49">
        <v>4218</v>
      </c>
      <c r="D1117" s="76" t="s">
        <v>255</v>
      </c>
      <c r="E1117" s="77"/>
      <c r="F1117" s="77"/>
      <c r="G1117" s="77"/>
      <c r="H1117" s="77"/>
      <c r="I1117" s="77"/>
      <c r="J1117" s="7" t="str">
        <f t="shared" si="58"/>
        <v/>
      </c>
      <c r="K1117" s="206"/>
    </row>
    <row r="1118" spans="1:11" hidden="1">
      <c r="A1118" s="94">
        <v>390</v>
      </c>
      <c r="B1118" s="164"/>
      <c r="C1118" s="49">
        <v>4219</v>
      </c>
      <c r="D1118" s="104" t="s">
        <v>256</v>
      </c>
      <c r="E1118" s="77"/>
      <c r="F1118" s="77"/>
      <c r="G1118" s="77"/>
      <c r="H1118" s="77"/>
      <c r="I1118" s="77"/>
      <c r="J1118" s="7" t="str">
        <f t="shared" si="58"/>
        <v/>
      </c>
      <c r="K1118" s="206"/>
    </row>
    <row r="1119" spans="1:11" hidden="1">
      <c r="A1119" s="94">
        <v>395</v>
      </c>
      <c r="B1119" s="141">
        <v>4300</v>
      </c>
      <c r="C1119" s="471" t="s">
        <v>257</v>
      </c>
      <c r="D1119" s="471"/>
      <c r="E1119" s="150">
        <f>SUM(E1120:E1122)</f>
        <v>0</v>
      </c>
      <c r="F1119" s="150">
        <f>SUM(F1120:F1122)</f>
        <v>0</v>
      </c>
      <c r="G1119" s="150">
        <f>SUM(G1120:G1122)</f>
        <v>0</v>
      </c>
      <c r="H1119" s="150">
        <f>SUM(H1120:H1122)</f>
        <v>0</v>
      </c>
      <c r="I1119" s="150">
        <f>SUM(I1120:I1122)</f>
        <v>0</v>
      </c>
      <c r="J1119" s="7" t="str">
        <f t="shared" si="58"/>
        <v/>
      </c>
      <c r="K1119" s="206"/>
    </row>
    <row r="1120" spans="1:11" hidden="1">
      <c r="A1120" s="159">
        <v>397</v>
      </c>
      <c r="B1120" s="164"/>
      <c r="C1120" s="49">
        <v>4301</v>
      </c>
      <c r="D1120" s="76" t="s">
        <v>258</v>
      </c>
      <c r="E1120" s="77"/>
      <c r="F1120" s="77"/>
      <c r="G1120" s="77"/>
      <c r="H1120" s="77"/>
      <c r="I1120" s="77"/>
      <c r="J1120" s="7" t="str">
        <f t="shared" si="58"/>
        <v/>
      </c>
      <c r="K1120" s="206"/>
    </row>
    <row r="1121" spans="1:11" hidden="1">
      <c r="A1121" s="57">
        <v>398</v>
      </c>
      <c r="B1121" s="164"/>
      <c r="C1121" s="49">
        <v>4302</v>
      </c>
      <c r="D1121" s="50" t="s">
        <v>259</v>
      </c>
      <c r="E1121" s="77"/>
      <c r="F1121" s="77"/>
      <c r="G1121" s="77"/>
      <c r="H1121" s="77"/>
      <c r="I1121" s="77"/>
      <c r="J1121" s="7" t="str">
        <f t="shared" si="58"/>
        <v/>
      </c>
      <c r="K1121" s="206"/>
    </row>
    <row r="1122" spans="1:11" hidden="1">
      <c r="A1122" s="57">
        <v>399</v>
      </c>
      <c r="B1122" s="164"/>
      <c r="C1122" s="49">
        <v>4309</v>
      </c>
      <c r="D1122" s="80" t="s">
        <v>260</v>
      </c>
      <c r="E1122" s="77"/>
      <c r="F1122" s="77"/>
      <c r="G1122" s="77"/>
      <c r="H1122" s="77"/>
      <c r="I1122" s="77"/>
      <c r="J1122" s="7" t="str">
        <f t="shared" si="58"/>
        <v/>
      </c>
      <c r="K1122" s="206"/>
    </row>
    <row r="1123" spans="1:11" hidden="1">
      <c r="A1123" s="57">
        <v>400</v>
      </c>
      <c r="B1123" s="141">
        <v>4400</v>
      </c>
      <c r="C1123" s="471" t="s">
        <v>261</v>
      </c>
      <c r="D1123" s="471"/>
      <c r="E1123" s="362"/>
      <c r="F1123" s="362"/>
      <c r="G1123" s="362"/>
      <c r="H1123" s="362"/>
      <c r="I1123" s="362"/>
      <c r="J1123" s="7" t="str">
        <f t="shared" si="58"/>
        <v/>
      </c>
      <c r="K1123" s="206"/>
    </row>
    <row r="1124" spans="1:11" hidden="1">
      <c r="A1124" s="57">
        <v>401</v>
      </c>
      <c r="B1124" s="141">
        <v>4500</v>
      </c>
      <c r="C1124" s="471" t="s">
        <v>262</v>
      </c>
      <c r="D1124" s="471"/>
      <c r="E1124" s="362"/>
      <c r="F1124" s="362"/>
      <c r="G1124" s="362"/>
      <c r="H1124" s="362"/>
      <c r="I1124" s="362"/>
      <c r="J1124" s="7" t="str">
        <f t="shared" si="58"/>
        <v/>
      </c>
      <c r="K1124" s="206"/>
    </row>
    <row r="1125" spans="1:11" ht="15.75" hidden="1" customHeight="1">
      <c r="A1125" s="163">
        <v>404</v>
      </c>
      <c r="B1125" s="141">
        <v>4600</v>
      </c>
      <c r="C1125" s="473" t="s">
        <v>263</v>
      </c>
      <c r="D1125" s="473"/>
      <c r="E1125" s="362"/>
      <c r="F1125" s="362"/>
      <c r="G1125" s="362"/>
      <c r="H1125" s="362"/>
      <c r="I1125" s="362"/>
      <c r="J1125" s="7" t="str">
        <f t="shared" si="58"/>
        <v/>
      </c>
      <c r="K1125" s="206"/>
    </row>
    <row r="1126" spans="1:11" hidden="1">
      <c r="A1126" s="163">
        <v>404</v>
      </c>
      <c r="B1126" s="141">
        <v>4900</v>
      </c>
      <c r="C1126" s="471" t="s">
        <v>264</v>
      </c>
      <c r="D1126" s="471"/>
      <c r="E1126" s="150">
        <f>+E1127+E1128</f>
        <v>0</v>
      </c>
      <c r="F1126" s="150">
        <f>+F1127+F1128</f>
        <v>0</v>
      </c>
      <c r="G1126" s="150">
        <f>+G1127+G1128</f>
        <v>0</v>
      </c>
      <c r="H1126" s="150">
        <f>+H1127+H1128</f>
        <v>0</v>
      </c>
      <c r="I1126" s="150">
        <f>+I1127+I1128</f>
        <v>0</v>
      </c>
      <c r="J1126" s="7" t="str">
        <f t="shared" si="58"/>
        <v/>
      </c>
      <c r="K1126" s="206"/>
    </row>
    <row r="1127" spans="1:11" hidden="1">
      <c r="A1127" s="93">
        <v>440</v>
      </c>
      <c r="B1127" s="164"/>
      <c r="C1127" s="49">
        <v>4901</v>
      </c>
      <c r="D1127" s="80" t="s">
        <v>265</v>
      </c>
      <c r="E1127" s="77"/>
      <c r="F1127" s="77"/>
      <c r="G1127" s="77"/>
      <c r="H1127" s="77"/>
      <c r="I1127" s="77"/>
      <c r="J1127" s="7" t="str">
        <f t="shared" si="58"/>
        <v/>
      </c>
      <c r="K1127" s="206"/>
    </row>
    <row r="1128" spans="1:11" hidden="1">
      <c r="A1128" s="93">
        <v>450</v>
      </c>
      <c r="B1128" s="164"/>
      <c r="C1128" s="49">
        <v>4902</v>
      </c>
      <c r="D1128" s="80" t="s">
        <v>266</v>
      </c>
      <c r="E1128" s="77"/>
      <c r="F1128" s="77"/>
      <c r="G1128" s="77"/>
      <c r="H1128" s="77"/>
      <c r="I1128" s="77"/>
      <c r="J1128" s="7" t="str">
        <f t="shared" si="58"/>
        <v/>
      </c>
      <c r="K1128" s="206"/>
    </row>
    <row r="1129" spans="1:11" hidden="1">
      <c r="A1129" s="93">
        <v>495</v>
      </c>
      <c r="B1129" s="165">
        <v>5100</v>
      </c>
      <c r="C1129" s="470" t="s">
        <v>267</v>
      </c>
      <c r="D1129" s="470"/>
      <c r="E1129" s="362"/>
      <c r="F1129" s="362"/>
      <c r="G1129" s="362"/>
      <c r="H1129" s="362"/>
      <c r="I1129" s="362"/>
      <c r="J1129" s="7" t="str">
        <f t="shared" si="58"/>
        <v/>
      </c>
      <c r="K1129" s="206"/>
    </row>
    <row r="1130" spans="1:11" hidden="1">
      <c r="A1130" s="94">
        <v>500</v>
      </c>
      <c r="B1130" s="165">
        <v>5200</v>
      </c>
      <c r="C1130" s="470" t="s">
        <v>268</v>
      </c>
      <c r="D1130" s="470"/>
      <c r="E1130" s="150">
        <f>SUM(E1131:E1137)</f>
        <v>0</v>
      </c>
      <c r="F1130" s="150">
        <f>SUM(F1131:F1137)</f>
        <v>0</v>
      </c>
      <c r="G1130" s="150">
        <f>SUM(G1131:G1137)</f>
        <v>0</v>
      </c>
      <c r="H1130" s="150">
        <f>SUM(H1131:H1137)</f>
        <v>0</v>
      </c>
      <c r="I1130" s="150">
        <f>SUM(I1131:I1137)</f>
        <v>0</v>
      </c>
      <c r="J1130" s="7" t="str">
        <f t="shared" si="58"/>
        <v/>
      </c>
      <c r="K1130" s="206"/>
    </row>
    <row r="1131" spans="1:11" hidden="1">
      <c r="A1131" s="94">
        <v>505</v>
      </c>
      <c r="B1131" s="167"/>
      <c r="C1131" s="168">
        <v>5201</v>
      </c>
      <c r="D1131" s="169" t="s">
        <v>269</v>
      </c>
      <c r="E1131" s="77"/>
      <c r="F1131" s="77"/>
      <c r="G1131" s="77"/>
      <c r="H1131" s="77"/>
      <c r="I1131" s="77"/>
      <c r="J1131" s="7" t="str">
        <f t="shared" si="58"/>
        <v/>
      </c>
      <c r="K1131" s="206"/>
    </row>
    <row r="1132" spans="1:11" hidden="1">
      <c r="A1132" s="94">
        <v>510</v>
      </c>
      <c r="B1132" s="167"/>
      <c r="C1132" s="168">
        <v>5202</v>
      </c>
      <c r="D1132" s="169" t="s">
        <v>270</v>
      </c>
      <c r="E1132" s="77"/>
      <c r="F1132" s="77"/>
      <c r="G1132" s="77"/>
      <c r="H1132" s="77"/>
      <c r="I1132" s="77"/>
      <c r="J1132" s="7" t="str">
        <f t="shared" si="58"/>
        <v/>
      </c>
      <c r="K1132" s="206"/>
    </row>
    <row r="1133" spans="1:11" hidden="1">
      <c r="A1133" s="94">
        <v>515</v>
      </c>
      <c r="B1133" s="167"/>
      <c r="C1133" s="168">
        <v>5203</v>
      </c>
      <c r="D1133" s="169" t="s">
        <v>271</v>
      </c>
      <c r="E1133" s="77"/>
      <c r="F1133" s="77"/>
      <c r="G1133" s="77"/>
      <c r="H1133" s="77"/>
      <c r="I1133" s="77"/>
      <c r="J1133" s="7" t="str">
        <f t="shared" si="58"/>
        <v/>
      </c>
      <c r="K1133" s="206"/>
    </row>
    <row r="1134" spans="1:11" hidden="1">
      <c r="A1134" s="94">
        <v>520</v>
      </c>
      <c r="B1134" s="167"/>
      <c r="C1134" s="168">
        <v>5204</v>
      </c>
      <c r="D1134" s="169" t="s">
        <v>272</v>
      </c>
      <c r="E1134" s="77"/>
      <c r="F1134" s="77"/>
      <c r="G1134" s="77"/>
      <c r="H1134" s="77"/>
      <c r="I1134" s="77"/>
      <c r="J1134" s="7" t="str">
        <f t="shared" si="58"/>
        <v/>
      </c>
      <c r="K1134" s="206"/>
    </row>
    <row r="1135" spans="1:11" hidden="1">
      <c r="A1135" s="94">
        <v>525</v>
      </c>
      <c r="B1135" s="167"/>
      <c r="C1135" s="168">
        <v>5205</v>
      </c>
      <c r="D1135" s="169" t="s">
        <v>273</v>
      </c>
      <c r="E1135" s="77"/>
      <c r="F1135" s="77"/>
      <c r="G1135" s="77"/>
      <c r="H1135" s="77"/>
      <c r="I1135" s="77"/>
      <c r="J1135" s="7" t="str">
        <f t="shared" si="58"/>
        <v/>
      </c>
      <c r="K1135" s="206"/>
    </row>
    <row r="1136" spans="1:11" hidden="1">
      <c r="A1136" s="93">
        <v>635</v>
      </c>
      <c r="B1136" s="167"/>
      <c r="C1136" s="168">
        <v>5206</v>
      </c>
      <c r="D1136" s="169" t="s">
        <v>274</v>
      </c>
      <c r="E1136" s="77"/>
      <c r="F1136" s="77"/>
      <c r="G1136" s="77"/>
      <c r="H1136" s="77"/>
      <c r="I1136" s="77"/>
      <c r="J1136" s="7" t="str">
        <f t="shared" si="58"/>
        <v/>
      </c>
      <c r="K1136" s="206"/>
    </row>
    <row r="1137" spans="1:11" hidden="1">
      <c r="A1137" s="94">
        <v>640</v>
      </c>
      <c r="B1137" s="167"/>
      <c r="C1137" s="168">
        <v>5219</v>
      </c>
      <c r="D1137" s="169" t="s">
        <v>275</v>
      </c>
      <c r="E1137" s="77"/>
      <c r="F1137" s="77"/>
      <c r="G1137" s="77"/>
      <c r="H1137" s="77"/>
      <c r="I1137" s="77"/>
      <c r="J1137" s="7" t="str">
        <f t="shared" ref="J1137:J1156" si="59">(IF(OR($E1137&lt;&gt;0,$F1137&lt;&gt;0,$G1137&lt;&gt;0,$H1137&lt;&gt;0,$I1137&lt;&gt;0),$J$2,""))</f>
        <v/>
      </c>
      <c r="K1137" s="206"/>
    </row>
    <row r="1138" spans="1:11" hidden="1">
      <c r="A1138" s="94">
        <v>645</v>
      </c>
      <c r="B1138" s="165">
        <v>5300</v>
      </c>
      <c r="C1138" s="470" t="s">
        <v>276</v>
      </c>
      <c r="D1138" s="470"/>
      <c r="E1138" s="150">
        <f>SUM(E1139:E1140)</f>
        <v>0</v>
      </c>
      <c r="F1138" s="150">
        <f>SUM(F1139:F1140)</f>
        <v>0</v>
      </c>
      <c r="G1138" s="150">
        <f>SUM(G1139:G1140)</f>
        <v>0</v>
      </c>
      <c r="H1138" s="150">
        <f>SUM(H1139:H1140)</f>
        <v>0</v>
      </c>
      <c r="I1138" s="150">
        <f>SUM(I1139:I1140)</f>
        <v>0</v>
      </c>
      <c r="J1138" s="7" t="str">
        <f t="shared" si="59"/>
        <v/>
      </c>
      <c r="K1138" s="206"/>
    </row>
    <row r="1139" spans="1:11" hidden="1">
      <c r="A1139" s="94">
        <v>650</v>
      </c>
      <c r="B1139" s="167"/>
      <c r="C1139" s="168">
        <v>5301</v>
      </c>
      <c r="D1139" s="169" t="s">
        <v>277</v>
      </c>
      <c r="E1139" s="77"/>
      <c r="F1139" s="77"/>
      <c r="G1139" s="77"/>
      <c r="H1139" s="77"/>
      <c r="I1139" s="77"/>
      <c r="J1139" s="7" t="str">
        <f t="shared" si="59"/>
        <v/>
      </c>
      <c r="K1139" s="206"/>
    </row>
    <row r="1140" spans="1:11" hidden="1">
      <c r="A1140" s="93">
        <v>655</v>
      </c>
      <c r="B1140" s="167"/>
      <c r="C1140" s="168">
        <v>5309</v>
      </c>
      <c r="D1140" s="169" t="s">
        <v>278</v>
      </c>
      <c r="E1140" s="77"/>
      <c r="F1140" s="77"/>
      <c r="G1140" s="77"/>
      <c r="H1140" s="77"/>
      <c r="I1140" s="77"/>
      <c r="J1140" s="7" t="str">
        <f t="shared" si="59"/>
        <v/>
      </c>
      <c r="K1140" s="206"/>
    </row>
    <row r="1141" spans="1:11" hidden="1">
      <c r="A1141" s="93">
        <v>665</v>
      </c>
      <c r="B1141" s="165">
        <v>5400</v>
      </c>
      <c r="C1141" s="470" t="s">
        <v>279</v>
      </c>
      <c r="D1141" s="470"/>
      <c r="E1141" s="362"/>
      <c r="F1141" s="362"/>
      <c r="G1141" s="362"/>
      <c r="H1141" s="362"/>
      <c r="I1141" s="362"/>
      <c r="J1141" s="7" t="str">
        <f t="shared" si="59"/>
        <v/>
      </c>
      <c r="K1141" s="206"/>
    </row>
    <row r="1142" spans="1:11" hidden="1">
      <c r="A1142" s="93">
        <v>675</v>
      </c>
      <c r="B1142" s="141">
        <v>5500</v>
      </c>
      <c r="C1142" s="471" t="s">
        <v>280</v>
      </c>
      <c r="D1142" s="471"/>
      <c r="E1142" s="150">
        <f>SUM(E1143:E1146)</f>
        <v>0</v>
      </c>
      <c r="F1142" s="150">
        <f>SUM(F1143:F1146)</f>
        <v>0</v>
      </c>
      <c r="G1142" s="150">
        <f>SUM(G1143:G1146)</f>
        <v>0</v>
      </c>
      <c r="H1142" s="150">
        <f>SUM(H1143:H1146)</f>
        <v>0</v>
      </c>
      <c r="I1142" s="150">
        <f>SUM(I1143:I1146)</f>
        <v>0</v>
      </c>
      <c r="J1142" s="7" t="str">
        <f t="shared" si="59"/>
        <v/>
      </c>
      <c r="K1142" s="206"/>
    </row>
    <row r="1143" spans="1:11" hidden="1">
      <c r="A1143" s="93">
        <v>685</v>
      </c>
      <c r="B1143" s="164"/>
      <c r="C1143" s="49">
        <v>5501</v>
      </c>
      <c r="D1143" s="76" t="s">
        <v>281</v>
      </c>
      <c r="E1143" s="77"/>
      <c r="F1143" s="77"/>
      <c r="G1143" s="77"/>
      <c r="H1143" s="77"/>
      <c r="I1143" s="77"/>
      <c r="J1143" s="7" t="str">
        <f t="shared" si="59"/>
        <v/>
      </c>
      <c r="K1143" s="206"/>
    </row>
    <row r="1144" spans="1:11" hidden="1">
      <c r="A1144" s="94">
        <v>690</v>
      </c>
      <c r="B1144" s="164"/>
      <c r="C1144" s="49">
        <v>5502</v>
      </c>
      <c r="D1144" s="76" t="s">
        <v>282</v>
      </c>
      <c r="E1144" s="77"/>
      <c r="F1144" s="77"/>
      <c r="G1144" s="77"/>
      <c r="H1144" s="77"/>
      <c r="I1144" s="77"/>
      <c r="J1144" s="7" t="str">
        <f t="shared" si="59"/>
        <v/>
      </c>
      <c r="K1144" s="206"/>
    </row>
    <row r="1145" spans="1:11" hidden="1">
      <c r="A1145" s="94">
        <v>695</v>
      </c>
      <c r="B1145" s="164"/>
      <c r="C1145" s="49">
        <v>5503</v>
      </c>
      <c r="D1145" s="50" t="s">
        <v>283</v>
      </c>
      <c r="E1145" s="77"/>
      <c r="F1145" s="77"/>
      <c r="G1145" s="77"/>
      <c r="H1145" s="77"/>
      <c r="I1145" s="77"/>
      <c r="J1145" s="7" t="str">
        <f t="shared" si="59"/>
        <v/>
      </c>
      <c r="K1145" s="206"/>
    </row>
    <row r="1146" spans="1:11" hidden="1">
      <c r="A1146" s="93">
        <v>700</v>
      </c>
      <c r="B1146" s="164"/>
      <c r="C1146" s="49">
        <v>5504</v>
      </c>
      <c r="D1146" s="76" t="s">
        <v>284</v>
      </c>
      <c r="E1146" s="77"/>
      <c r="F1146" s="77"/>
      <c r="G1146" s="77"/>
      <c r="H1146" s="77"/>
      <c r="I1146" s="77"/>
      <c r="J1146" s="7" t="str">
        <f t="shared" si="59"/>
        <v/>
      </c>
      <c r="K1146" s="206"/>
    </row>
    <row r="1147" spans="1:11" ht="15.75" hidden="1" customHeight="1">
      <c r="A1147" s="93">
        <v>710</v>
      </c>
      <c r="B1147" s="165">
        <v>5700</v>
      </c>
      <c r="C1147" s="472" t="s">
        <v>285</v>
      </c>
      <c r="D1147" s="472"/>
      <c r="E1147" s="150">
        <f>SUM(E1148:E1150)</f>
        <v>0</v>
      </c>
      <c r="F1147" s="150">
        <f>SUM(F1148:F1150)</f>
        <v>0</v>
      </c>
      <c r="G1147" s="150">
        <f>SUM(G1148:G1150)</f>
        <v>0</v>
      </c>
      <c r="H1147" s="150">
        <f>SUM(H1148:H1150)</f>
        <v>0</v>
      </c>
      <c r="I1147" s="150">
        <f>SUM(I1148:I1150)</f>
        <v>0</v>
      </c>
      <c r="J1147" s="7" t="str">
        <f t="shared" si="59"/>
        <v/>
      </c>
      <c r="K1147" s="206"/>
    </row>
    <row r="1148" spans="1:11" hidden="1">
      <c r="A1148" s="94">
        <v>715</v>
      </c>
      <c r="B1148" s="167"/>
      <c r="C1148" s="168">
        <v>5701</v>
      </c>
      <c r="D1148" s="169" t="s">
        <v>286</v>
      </c>
      <c r="E1148" s="77"/>
      <c r="F1148" s="77"/>
      <c r="G1148" s="77"/>
      <c r="H1148" s="77"/>
      <c r="I1148" s="77"/>
      <c r="J1148" s="7" t="str">
        <f t="shared" si="59"/>
        <v/>
      </c>
      <c r="K1148" s="206"/>
    </row>
    <row r="1149" spans="1:11" hidden="1">
      <c r="A1149" s="94">
        <v>720</v>
      </c>
      <c r="B1149" s="167"/>
      <c r="C1149" s="171">
        <v>5702</v>
      </c>
      <c r="D1149" s="172" t="s">
        <v>287</v>
      </c>
      <c r="E1149" s="280"/>
      <c r="F1149" s="280"/>
      <c r="G1149" s="280"/>
      <c r="H1149" s="280"/>
      <c r="I1149" s="280"/>
      <c r="J1149" s="7" t="str">
        <f t="shared" si="59"/>
        <v/>
      </c>
      <c r="K1149" s="206"/>
    </row>
    <row r="1150" spans="1:11" hidden="1">
      <c r="A1150" s="94">
        <v>725</v>
      </c>
      <c r="B1150" s="48"/>
      <c r="C1150" s="174">
        <v>4071</v>
      </c>
      <c r="D1150" s="175" t="s">
        <v>288</v>
      </c>
      <c r="E1150" s="77"/>
      <c r="F1150" s="77"/>
      <c r="G1150" s="77"/>
      <c r="H1150" s="77"/>
      <c r="I1150" s="77"/>
      <c r="J1150" s="7" t="str">
        <f t="shared" si="59"/>
        <v/>
      </c>
      <c r="K1150" s="206"/>
    </row>
    <row r="1151" spans="1:11" hidden="1">
      <c r="A1151" s="94">
        <v>730</v>
      </c>
      <c r="B1151" s="164"/>
      <c r="C1151" s="469" t="s">
        <v>289</v>
      </c>
      <c r="D1151" s="469"/>
      <c r="E1151" s="367"/>
      <c r="F1151" s="367"/>
      <c r="G1151" s="367"/>
      <c r="H1151" s="367"/>
      <c r="I1151" s="367"/>
      <c r="J1151" s="7" t="str">
        <f t="shared" si="59"/>
        <v/>
      </c>
      <c r="K1151" s="206"/>
    </row>
    <row r="1152" spans="1:11" hidden="1">
      <c r="A1152" s="94">
        <v>735</v>
      </c>
      <c r="B1152" s="176">
        <v>98</v>
      </c>
      <c r="C1152" s="469" t="s">
        <v>289</v>
      </c>
      <c r="D1152" s="469"/>
      <c r="E1152" s="369"/>
      <c r="F1152" s="369"/>
      <c r="G1152" s="369"/>
      <c r="H1152" s="369"/>
      <c r="I1152" s="369"/>
      <c r="J1152" s="7" t="str">
        <f t="shared" si="59"/>
        <v/>
      </c>
      <c r="K1152" s="206"/>
    </row>
    <row r="1153" spans="1:11" hidden="1">
      <c r="A1153" s="94">
        <v>740</v>
      </c>
      <c r="B1153" s="178"/>
      <c r="C1153" s="179"/>
      <c r="D1153" s="370"/>
      <c r="E1153" s="371"/>
      <c r="F1153" s="371"/>
      <c r="G1153" s="371"/>
      <c r="H1153" s="371"/>
      <c r="I1153" s="371"/>
      <c r="J1153" s="7" t="str">
        <f t="shared" si="59"/>
        <v/>
      </c>
      <c r="K1153" s="206"/>
    </row>
    <row r="1154" spans="1:11" hidden="1">
      <c r="A1154" s="94">
        <v>745</v>
      </c>
      <c r="B1154" s="181"/>
      <c r="C1154" s="5"/>
      <c r="D1154" s="180"/>
      <c r="E1154" s="117"/>
      <c r="F1154" s="117"/>
      <c r="G1154" s="117"/>
      <c r="H1154" s="117"/>
      <c r="I1154" s="117"/>
      <c r="J1154" s="7" t="str">
        <f t="shared" si="59"/>
        <v/>
      </c>
      <c r="K1154" s="206"/>
    </row>
    <row r="1155" spans="1:11" hidden="1">
      <c r="A1155" s="93">
        <v>750</v>
      </c>
      <c r="B1155" s="181"/>
      <c r="C1155" s="5"/>
      <c r="D1155" s="180"/>
      <c r="E1155" s="117"/>
      <c r="F1155" s="117"/>
      <c r="G1155" s="117"/>
      <c r="H1155" s="117"/>
      <c r="I1155" s="117"/>
      <c r="J1155" s="7" t="str">
        <f t="shared" si="59"/>
        <v/>
      </c>
      <c r="K1155" s="206"/>
    </row>
    <row r="1156" spans="1:11" ht="16.5" thickBot="1">
      <c r="A1156" s="94">
        <v>755</v>
      </c>
      <c r="B1156" s="183"/>
      <c r="C1156" s="183" t="s">
        <v>173</v>
      </c>
      <c r="D1156" s="384">
        <f>+B1156</f>
        <v>0</v>
      </c>
      <c r="E1156" s="185">
        <f>SUM(E1041,E1044,E1050,E1058,E1059,E1077,E1081,E1087,E1090,E1091,E1092,E1093,E1094,E1103,E1109,E1110,E1111,E1112,E1119,E1123,E1124,E1125,E1126,E1129,E1130,E1138,E1141,E1142,E1147)+E1152</f>
        <v>17833</v>
      </c>
      <c r="F1156" s="185">
        <f>SUM(F1041,F1044,F1050,F1058,F1059,F1077,F1081,F1087,F1090,F1091,F1092,F1093,F1094,F1103,F1109,F1110,F1111,F1112,F1119,F1123,F1124,F1125,F1126,F1129,F1130,F1138,F1141,F1142,F1147)+F1152</f>
        <v>20000</v>
      </c>
      <c r="G1156" s="185">
        <f>SUM(G1041,G1044,G1050,G1058,G1059,G1077,G1081,G1087,G1090,G1091,G1092,G1093,G1094,G1103,G1109,G1110,G1111,G1112,G1119,G1123,G1124,G1125,G1126,G1129,G1130,G1138,G1141,G1142,G1147)+G1152</f>
        <v>28500</v>
      </c>
      <c r="H1156" s="185">
        <f>SUM(H1041,H1044,H1050,H1058,H1059,H1077,H1081,H1087,H1090,H1091,H1092,H1093,H1094,H1103,H1109,H1110,H1111,H1112,H1119,H1123,H1124,H1125,H1126,H1129,H1130,H1138,H1141,H1142,H1147)+H1152</f>
        <v>29000</v>
      </c>
      <c r="I1156" s="185">
        <f>SUM(I1041,I1044,I1050,I1058,I1059,I1077,I1081,I1087,I1090,I1091,I1092,I1093,I1094,I1103,I1109,I1110,I1111,I1112,I1119,I1123,I1124,I1125,I1126,I1129,I1130,I1138,I1141,I1142,I1147)+I1152</f>
        <v>28900</v>
      </c>
      <c r="J1156" s="7">
        <f t="shared" si="59"/>
        <v>1</v>
      </c>
      <c r="K1156" s="373" t="str">
        <f>LEFT(C1038,1)</f>
        <v>4</v>
      </c>
    </row>
    <row r="1157" spans="1:11" ht="16.5" thickTop="1">
      <c r="A1157" s="94">
        <v>760</v>
      </c>
      <c r="B1157" s="374" t="s">
        <v>524</v>
      </c>
      <c r="C1157" s="375"/>
      <c r="J1157" s="7">
        <v>1</v>
      </c>
    </row>
    <row r="1158" spans="1:11">
      <c r="A1158" s="93">
        <v>765</v>
      </c>
      <c r="B1158" s="376"/>
      <c r="C1158" s="376"/>
      <c r="D1158" s="377"/>
      <c r="E1158" s="376"/>
      <c r="F1158" s="376"/>
      <c r="G1158" s="376"/>
      <c r="H1158" s="376"/>
      <c r="I1158" s="376"/>
      <c r="J1158" s="7">
        <v>1</v>
      </c>
    </row>
    <row r="1159" spans="1:11">
      <c r="A1159" s="93">
        <v>775</v>
      </c>
      <c r="B1159" s="378"/>
      <c r="C1159" s="378"/>
      <c r="D1159" s="378"/>
      <c r="E1159" s="378"/>
      <c r="F1159" s="378"/>
      <c r="G1159" s="378"/>
      <c r="H1159" s="378"/>
      <c r="I1159" s="378"/>
      <c r="J1159" s="7">
        <v>1</v>
      </c>
      <c r="K1159" s="378"/>
    </row>
    <row r="1160" spans="1:11" hidden="1">
      <c r="A1160" s="94">
        <v>780</v>
      </c>
      <c r="E1160" s="329"/>
      <c r="F1160" s="329"/>
      <c r="G1160" s="329"/>
      <c r="H1160" s="329"/>
      <c r="I1160" s="329"/>
      <c r="J1160" s="7" t="str">
        <f>(IF(OR($E1160&lt;&gt;0,$F1160&lt;&gt;0,$G1160&lt;&gt;0,$H1160&lt;&gt;0,$I1160&lt;&gt;0),$J$2,""))</f>
        <v/>
      </c>
    </row>
    <row r="1161" spans="1:11">
      <c r="A1161" s="94">
        <v>785</v>
      </c>
      <c r="E1161" s="329"/>
      <c r="F1161" s="329"/>
      <c r="G1161" s="329"/>
      <c r="H1161" s="329"/>
      <c r="I1161" s="329"/>
      <c r="J1161" s="7">
        <v>1</v>
      </c>
    </row>
    <row r="1162" spans="1:11" ht="15.75" customHeight="1">
      <c r="A1162" s="94">
        <v>790</v>
      </c>
      <c r="B1162" s="478" t="str">
        <f>$B$7</f>
        <v>ПРОГНОЗА ЗА ПЕРИОДА 2024-2027 г. НА ПОСТЪПЛЕНИЯТА ОТ МЕСТНИ ПРИХОДИ  И НА РАЗХОДИТЕ ЗА МЕСТНИ ДЕЙНОСТИ</v>
      </c>
      <c r="C1162" s="478"/>
      <c r="D1162" s="478"/>
      <c r="E1162" s="265"/>
      <c r="F1162" s="117"/>
      <c r="G1162" s="117"/>
      <c r="H1162" s="117"/>
      <c r="I1162" s="117"/>
      <c r="J1162" s="7">
        <v>1</v>
      </c>
    </row>
    <row r="1163" spans="1:11">
      <c r="A1163" s="94">
        <v>795</v>
      </c>
      <c r="B1163" s="5"/>
      <c r="C1163" s="5"/>
      <c r="D1163" s="6"/>
      <c r="E1163" s="341" t="s">
        <v>10</v>
      </c>
      <c r="F1163" s="341" t="s">
        <v>11</v>
      </c>
      <c r="G1163" s="342" t="s">
        <v>517</v>
      </c>
      <c r="H1163" s="343"/>
      <c r="I1163" s="344"/>
      <c r="J1163" s="7">
        <v>1</v>
      </c>
    </row>
    <row r="1164" spans="1:11" ht="18.75" customHeight="1">
      <c r="A1164" s="93">
        <v>805</v>
      </c>
      <c r="B1164" s="479" t="str">
        <f>$B$9</f>
        <v>Община Първомай</v>
      </c>
      <c r="C1164" s="479"/>
      <c r="D1164" s="479"/>
      <c r="E1164" s="18">
        <f>$E$9</f>
        <v>45292</v>
      </c>
      <c r="F1164" s="19">
        <f>$F$9</f>
        <v>46752</v>
      </c>
      <c r="G1164" s="117"/>
      <c r="H1164" s="117"/>
      <c r="I1164" s="117"/>
      <c r="J1164" s="7">
        <v>1</v>
      </c>
    </row>
    <row r="1165" spans="1:11">
      <c r="A1165" s="94">
        <v>810</v>
      </c>
      <c r="B1165" s="5" t="str">
        <f>$B$10</f>
        <v>(наименование на разпоредителя с бюджет)</v>
      </c>
      <c r="C1165" s="5"/>
      <c r="D1165" s="6"/>
      <c r="E1165" s="117"/>
      <c r="F1165" s="117"/>
      <c r="G1165" s="117"/>
      <c r="H1165" s="117"/>
      <c r="I1165" s="117"/>
      <c r="J1165" s="7">
        <v>1</v>
      </c>
    </row>
    <row r="1166" spans="1:11">
      <c r="A1166" s="94">
        <v>815</v>
      </c>
      <c r="B1166" s="5"/>
      <c r="C1166" s="5"/>
      <c r="D1166" s="6"/>
      <c r="E1166" s="117"/>
      <c r="F1166" s="117"/>
      <c r="G1166" s="117"/>
      <c r="H1166" s="117"/>
      <c r="I1166" s="117"/>
      <c r="J1166" s="7">
        <v>1</v>
      </c>
    </row>
    <row r="1167" spans="1:11" ht="19.5" customHeight="1">
      <c r="A1167" s="86">
        <v>525</v>
      </c>
      <c r="B1167" s="474" t="str">
        <f>$B$12</f>
        <v>Първомай</v>
      </c>
      <c r="C1167" s="474"/>
      <c r="D1167" s="474"/>
      <c r="E1167" s="16" t="s">
        <v>176</v>
      </c>
      <c r="F1167" s="379" t="str">
        <f>$F$12</f>
        <v>6610</v>
      </c>
      <c r="G1167" s="117"/>
      <c r="H1167" s="117"/>
      <c r="I1167" s="117"/>
      <c r="J1167" s="7">
        <v>1</v>
      </c>
    </row>
    <row r="1168" spans="1:11">
      <c r="A1168" s="93">
        <v>820</v>
      </c>
      <c r="B1168" s="23" t="str">
        <f>$B$13</f>
        <v>(наименование на първостепенния разпоредител с бюджет)</v>
      </c>
      <c r="C1168" s="5"/>
      <c r="D1168" s="6"/>
      <c r="E1168" s="265"/>
      <c r="F1168" s="117"/>
      <c r="G1168" s="117"/>
      <c r="H1168" s="117"/>
      <c r="I1168" s="117"/>
      <c r="J1168" s="7">
        <v>1</v>
      </c>
    </row>
    <row r="1169" spans="1:11">
      <c r="A1169" s="94">
        <v>821</v>
      </c>
      <c r="B1169" s="121"/>
      <c r="C1169" s="117"/>
      <c r="D1169" s="213"/>
      <c r="E1169" s="117"/>
      <c r="F1169" s="117"/>
      <c r="G1169" s="117"/>
      <c r="H1169" s="117"/>
      <c r="I1169" s="117"/>
      <c r="J1169" s="7">
        <v>1</v>
      </c>
    </row>
    <row r="1170" spans="1:11">
      <c r="A1170" s="94">
        <v>822</v>
      </c>
      <c r="B1170" s="5"/>
      <c r="C1170" s="5"/>
      <c r="D1170" s="6"/>
      <c r="E1170" s="117"/>
      <c r="F1170" s="117"/>
      <c r="G1170" s="117"/>
      <c r="H1170" s="117"/>
      <c r="I1170" s="117"/>
      <c r="J1170" s="7">
        <v>1</v>
      </c>
    </row>
    <row r="1171" spans="1:11" ht="16.5">
      <c r="A1171" s="94">
        <v>823</v>
      </c>
      <c r="B1171" s="125"/>
      <c r="C1171" s="126"/>
      <c r="D1171" s="346" t="s">
        <v>518</v>
      </c>
      <c r="E1171" s="33" t="str">
        <f>$E$19</f>
        <v>Годишен отчет</v>
      </c>
      <c r="F1171" s="34" t="str">
        <f>$F$19</f>
        <v>Проект на бюджет</v>
      </c>
      <c r="G1171" s="34" t="str">
        <f>$G$19</f>
        <v>Прогноза</v>
      </c>
      <c r="H1171" s="34" t="str">
        <f>$H$19</f>
        <v>Прогноза</v>
      </c>
      <c r="I1171" s="34" t="str">
        <f>$I$19</f>
        <v>Прогноза</v>
      </c>
      <c r="J1171" s="7">
        <v>1</v>
      </c>
    </row>
    <row r="1172" spans="1:11">
      <c r="A1172" s="94">
        <v>825</v>
      </c>
      <c r="B1172" s="128" t="s">
        <v>23</v>
      </c>
      <c r="C1172" s="129" t="s">
        <v>24</v>
      </c>
      <c r="D1172" s="347" t="s">
        <v>519</v>
      </c>
      <c r="E1172" s="37">
        <f>$E$20</f>
        <v>2023</v>
      </c>
      <c r="F1172" s="38">
        <f>$F$20</f>
        <v>2024</v>
      </c>
      <c r="G1172" s="38">
        <f>$G$20</f>
        <v>2025</v>
      </c>
      <c r="H1172" s="38">
        <f>$H$20</f>
        <v>2026</v>
      </c>
      <c r="I1172" s="38">
        <f>$I$20</f>
        <v>2027</v>
      </c>
      <c r="J1172" s="7">
        <v>1</v>
      </c>
    </row>
    <row r="1173" spans="1:11" ht="18.75">
      <c r="A1173" s="94"/>
      <c r="B1173" s="132"/>
      <c r="C1173" s="133"/>
      <c r="D1173" s="348" t="s">
        <v>179</v>
      </c>
      <c r="E1173" s="42"/>
      <c r="F1173" s="42"/>
      <c r="G1173" s="43"/>
      <c r="H1173" s="42"/>
      <c r="I1173" s="42"/>
      <c r="J1173" s="7">
        <v>1</v>
      </c>
    </row>
    <row r="1174" spans="1:11">
      <c r="A1174" s="94"/>
      <c r="B1174" s="349"/>
      <c r="C1174" s="380" t="e">
        <f>VLOOKUP(D1174,OP_LIST2,2,FALSE())</f>
        <v>#N/A</v>
      </c>
      <c r="D1174" s="381"/>
      <c r="E1174" s="140"/>
      <c r="F1174" s="140"/>
      <c r="G1174" s="140"/>
      <c r="H1174" s="140"/>
      <c r="I1174" s="140"/>
      <c r="J1174" s="7">
        <v>1</v>
      </c>
    </row>
    <row r="1175" spans="1:11">
      <c r="A1175" s="94"/>
      <c r="B1175" s="352"/>
      <c r="C1175" s="353">
        <f>VLOOKUP(D1176,GROUPS2,2,FALSE())</f>
        <v>503</v>
      </c>
      <c r="D1175" s="381" t="s">
        <v>520</v>
      </c>
      <c r="E1175" s="139"/>
      <c r="F1175" s="139"/>
      <c r="G1175" s="139"/>
      <c r="H1175" s="139"/>
      <c r="I1175" s="139"/>
      <c r="J1175" s="7">
        <v>1</v>
      </c>
    </row>
    <row r="1176" spans="1:11">
      <c r="A1176" s="94"/>
      <c r="B1176" s="354"/>
      <c r="C1176" s="382">
        <f>+C1175</f>
        <v>503</v>
      </c>
      <c r="D1176" s="383" t="s">
        <v>528</v>
      </c>
      <c r="E1176" s="139"/>
      <c r="F1176" s="139"/>
      <c r="G1176" s="139"/>
      <c r="H1176" s="139"/>
      <c r="I1176" s="139"/>
      <c r="J1176" s="7">
        <v>1</v>
      </c>
    </row>
    <row r="1177" spans="1:11">
      <c r="A1177" s="94"/>
      <c r="B1177" s="357"/>
      <c r="C1177" s="358"/>
      <c r="D1177" s="359" t="s">
        <v>522</v>
      </c>
      <c r="E1177" s="360"/>
      <c r="F1177" s="360"/>
      <c r="G1177" s="360"/>
      <c r="H1177" s="360"/>
      <c r="I1177" s="360"/>
      <c r="J1177" s="7">
        <v>1</v>
      </c>
    </row>
    <row r="1178" spans="1:11" ht="15.75" customHeight="1">
      <c r="A1178" s="94"/>
      <c r="B1178" s="141">
        <v>100</v>
      </c>
      <c r="C1178" s="475" t="s">
        <v>180</v>
      </c>
      <c r="D1178" s="475"/>
      <c r="E1178" s="142">
        <f>SUM(E1179:E1180)</f>
        <v>362755</v>
      </c>
      <c r="F1178" s="142">
        <f>SUM(F1179:F1180)</f>
        <v>431930</v>
      </c>
      <c r="G1178" s="142">
        <f>SUM(G1179:G1180)</f>
        <v>460000</v>
      </c>
      <c r="H1178" s="142">
        <f>SUM(H1179:H1180)</f>
        <v>500000</v>
      </c>
      <c r="I1178" s="142">
        <f>SUM(I1179:I1180)</f>
        <v>570000</v>
      </c>
      <c r="J1178" s="7">
        <f t="shared" ref="J1178:J1209" si="60">(IF(OR($E1178&lt;&gt;0,$F1178&lt;&gt;0,$G1178&lt;&gt;0,$H1178&lt;&gt;0,$I1178&lt;&gt;0),$J$2,""))</f>
        <v>1</v>
      </c>
      <c r="K1178" s="206"/>
    </row>
    <row r="1179" spans="1:11">
      <c r="A1179" s="94"/>
      <c r="B1179" s="67"/>
      <c r="C1179" s="49">
        <v>101</v>
      </c>
      <c r="D1179" s="50" t="s">
        <v>181</v>
      </c>
      <c r="E1179" s="55">
        <v>362755</v>
      </c>
      <c r="F1179" s="55">
        <v>431930</v>
      </c>
      <c r="G1179" s="55">
        <v>460000</v>
      </c>
      <c r="H1179" s="55">
        <v>500000</v>
      </c>
      <c r="I1179" s="55">
        <v>570000</v>
      </c>
      <c r="J1179" s="7">
        <f t="shared" si="60"/>
        <v>1</v>
      </c>
      <c r="K1179" s="206"/>
    </row>
    <row r="1180" spans="1:11" hidden="1">
      <c r="B1180" s="67"/>
      <c r="C1180" s="49">
        <v>102</v>
      </c>
      <c r="D1180" s="50" t="s">
        <v>182</v>
      </c>
      <c r="E1180" s="77"/>
      <c r="F1180" s="77"/>
      <c r="G1180" s="77"/>
      <c r="H1180" s="77"/>
      <c r="I1180" s="77"/>
      <c r="J1180" s="7" t="str">
        <f t="shared" si="60"/>
        <v/>
      </c>
      <c r="K1180" s="206"/>
    </row>
    <row r="1181" spans="1:11">
      <c r="B1181" s="141">
        <v>200</v>
      </c>
      <c r="C1181" s="476" t="s">
        <v>183</v>
      </c>
      <c r="D1181" s="476"/>
      <c r="E1181" s="142">
        <f>SUM(E1182:E1186)</f>
        <v>14264</v>
      </c>
      <c r="F1181" s="142">
        <f>SUM(F1182:F1186)</f>
        <v>46920</v>
      </c>
      <c r="G1181" s="142">
        <f>SUM(G1182:G1186)</f>
        <v>29500</v>
      </c>
      <c r="H1181" s="142">
        <f>SUM(H1182:H1186)</f>
        <v>28500</v>
      </c>
      <c r="I1181" s="142">
        <f>SUM(I1182:I1186)</f>
        <v>30000</v>
      </c>
      <c r="J1181" s="7">
        <f t="shared" si="60"/>
        <v>1</v>
      </c>
      <c r="K1181" s="206"/>
    </row>
    <row r="1182" spans="1:11">
      <c r="B1182" s="71"/>
      <c r="C1182" s="49">
        <v>201</v>
      </c>
      <c r="D1182" s="50" t="s">
        <v>184</v>
      </c>
      <c r="E1182" s="55">
        <v>9</v>
      </c>
      <c r="F1182" s="55"/>
      <c r="G1182" s="55"/>
      <c r="H1182" s="55"/>
      <c r="I1182" s="55"/>
      <c r="J1182" s="7">
        <f t="shared" si="60"/>
        <v>1</v>
      </c>
      <c r="K1182" s="206"/>
    </row>
    <row r="1183" spans="1:11">
      <c r="B1183" s="48"/>
      <c r="C1183" s="49">
        <v>202</v>
      </c>
      <c r="D1183" s="76" t="s">
        <v>185</v>
      </c>
      <c r="E1183" s="55">
        <v>5015</v>
      </c>
      <c r="F1183" s="55">
        <v>5000</v>
      </c>
      <c r="G1183" s="55">
        <v>6500</v>
      </c>
      <c r="H1183" s="55">
        <v>4500</v>
      </c>
      <c r="I1183" s="55">
        <v>5000</v>
      </c>
      <c r="J1183" s="7">
        <f t="shared" si="60"/>
        <v>1</v>
      </c>
      <c r="K1183" s="206"/>
    </row>
    <row r="1184" spans="1:11">
      <c r="B1184" s="48"/>
      <c r="C1184" s="49">
        <v>205</v>
      </c>
      <c r="D1184" s="76" t="s">
        <v>186</v>
      </c>
      <c r="E1184" s="55">
        <v>6068</v>
      </c>
      <c r="F1184" s="55">
        <v>8270</v>
      </c>
      <c r="G1184" s="55">
        <v>8000</v>
      </c>
      <c r="H1184" s="55">
        <v>9000</v>
      </c>
      <c r="I1184" s="55">
        <v>10000</v>
      </c>
      <c r="J1184" s="7">
        <f t="shared" si="60"/>
        <v>1</v>
      </c>
      <c r="K1184" s="206"/>
    </row>
    <row r="1185" spans="1:11">
      <c r="B1185" s="48"/>
      <c r="C1185" s="49">
        <v>208</v>
      </c>
      <c r="D1185" s="79" t="s">
        <v>187</v>
      </c>
      <c r="E1185" s="55">
        <v>1012</v>
      </c>
      <c r="F1185" s="55">
        <v>33650</v>
      </c>
      <c r="G1185" s="55">
        <v>15000</v>
      </c>
      <c r="H1185" s="55">
        <v>15000</v>
      </c>
      <c r="I1185" s="55">
        <v>15000</v>
      </c>
      <c r="J1185" s="7">
        <f t="shared" si="60"/>
        <v>1</v>
      </c>
      <c r="K1185" s="206"/>
    </row>
    <row r="1186" spans="1:11">
      <c r="B1186" s="71"/>
      <c r="C1186" s="49">
        <v>209</v>
      </c>
      <c r="D1186" s="80" t="s">
        <v>188</v>
      </c>
      <c r="E1186" s="55">
        <v>2160</v>
      </c>
      <c r="F1186" s="55"/>
      <c r="G1186" s="55"/>
      <c r="H1186" s="55"/>
      <c r="I1186" s="55"/>
      <c r="J1186" s="7">
        <f t="shared" si="60"/>
        <v>1</v>
      </c>
      <c r="K1186" s="206"/>
    </row>
    <row r="1187" spans="1:11">
      <c r="B1187" s="141">
        <v>500</v>
      </c>
      <c r="C1187" s="476" t="s">
        <v>189</v>
      </c>
      <c r="D1187" s="476"/>
      <c r="E1187" s="142">
        <f>SUM(E1188:E1194)</f>
        <v>71856</v>
      </c>
      <c r="F1187" s="142">
        <f>SUM(F1188:F1194)</f>
        <v>84600</v>
      </c>
      <c r="G1187" s="142">
        <f>SUM(G1188:G1194)</f>
        <v>81000</v>
      </c>
      <c r="H1187" s="142">
        <f>SUM(H1188:H1194)</f>
        <v>90000</v>
      </c>
      <c r="I1187" s="142">
        <f>SUM(I1188:I1194)</f>
        <v>100000</v>
      </c>
      <c r="J1187" s="7">
        <f t="shared" si="60"/>
        <v>1</v>
      </c>
      <c r="K1187" s="206"/>
    </row>
    <row r="1188" spans="1:11">
      <c r="B1188" s="71"/>
      <c r="C1188" s="146">
        <v>551</v>
      </c>
      <c r="D1188" s="147" t="s">
        <v>190</v>
      </c>
      <c r="E1188" s="55">
        <v>45570</v>
      </c>
      <c r="F1188" s="55">
        <v>53070</v>
      </c>
      <c r="G1188" s="55">
        <v>50000</v>
      </c>
      <c r="H1188" s="55">
        <v>56000</v>
      </c>
      <c r="I1188" s="55">
        <v>63000</v>
      </c>
      <c r="J1188" s="7">
        <f t="shared" si="60"/>
        <v>1</v>
      </c>
      <c r="K1188" s="206"/>
    </row>
    <row r="1189" spans="1:11" hidden="1">
      <c r="B1189" s="71"/>
      <c r="C1189" s="146">
        <v>552</v>
      </c>
      <c r="D1189" s="147" t="s">
        <v>191</v>
      </c>
      <c r="E1189" s="77"/>
      <c r="F1189" s="77"/>
      <c r="G1189" s="77"/>
      <c r="H1189" s="77"/>
      <c r="I1189" s="77"/>
      <c r="J1189" s="7" t="str">
        <f t="shared" si="60"/>
        <v/>
      </c>
      <c r="K1189" s="206"/>
    </row>
    <row r="1190" spans="1:11" hidden="1">
      <c r="B1190" s="148"/>
      <c r="C1190" s="146">
        <v>558</v>
      </c>
      <c r="D1190" s="149" t="s">
        <v>49</v>
      </c>
      <c r="E1190" s="52">
        <v>0</v>
      </c>
      <c r="F1190" s="52">
        <v>0</v>
      </c>
      <c r="G1190" s="52">
        <v>0</v>
      </c>
      <c r="H1190" s="52">
        <v>0</v>
      </c>
      <c r="I1190" s="52">
        <v>0</v>
      </c>
      <c r="J1190" s="7" t="str">
        <f t="shared" si="60"/>
        <v/>
      </c>
      <c r="K1190" s="206"/>
    </row>
    <row r="1191" spans="1:11">
      <c r="B1191" s="148"/>
      <c r="C1191" s="146">
        <v>560</v>
      </c>
      <c r="D1191" s="149" t="s">
        <v>192</v>
      </c>
      <c r="E1191" s="55">
        <v>18201</v>
      </c>
      <c r="F1191" s="55">
        <v>21120</v>
      </c>
      <c r="G1191" s="55">
        <v>21000</v>
      </c>
      <c r="H1191" s="55">
        <v>23000</v>
      </c>
      <c r="I1191" s="55">
        <v>25000</v>
      </c>
      <c r="J1191" s="7">
        <f t="shared" si="60"/>
        <v>1</v>
      </c>
      <c r="K1191" s="206"/>
    </row>
    <row r="1192" spans="1:11">
      <c r="B1192" s="148"/>
      <c r="C1192" s="146">
        <v>580</v>
      </c>
      <c r="D1192" s="147" t="s">
        <v>193</v>
      </c>
      <c r="E1192" s="55">
        <v>8085</v>
      </c>
      <c r="F1192" s="55">
        <v>10410</v>
      </c>
      <c r="G1192" s="55">
        <v>10000</v>
      </c>
      <c r="H1192" s="55">
        <v>11000</v>
      </c>
      <c r="I1192" s="55">
        <v>12000</v>
      </c>
      <c r="J1192" s="7">
        <f t="shared" si="60"/>
        <v>1</v>
      </c>
      <c r="K1192" s="206"/>
    </row>
    <row r="1193" spans="1:11" hidden="1">
      <c r="B1193" s="71"/>
      <c r="C1193" s="146">
        <v>588</v>
      </c>
      <c r="D1193" s="147" t="s">
        <v>194</v>
      </c>
      <c r="E1193" s="52">
        <v>0</v>
      </c>
      <c r="F1193" s="52">
        <v>0</v>
      </c>
      <c r="G1193" s="52">
        <v>0</v>
      </c>
      <c r="H1193" s="52">
        <v>0</v>
      </c>
      <c r="I1193" s="52">
        <v>0</v>
      </c>
      <c r="J1193" s="7" t="str">
        <f t="shared" si="60"/>
        <v/>
      </c>
      <c r="K1193" s="206"/>
    </row>
    <row r="1194" spans="1:11" hidden="1">
      <c r="B1194" s="71"/>
      <c r="C1194" s="49">
        <v>590</v>
      </c>
      <c r="D1194" s="147" t="s">
        <v>195</v>
      </c>
      <c r="E1194" s="77"/>
      <c r="F1194" s="77"/>
      <c r="G1194" s="77"/>
      <c r="H1194" s="77"/>
      <c r="I1194" s="77"/>
      <c r="J1194" s="7" t="str">
        <f t="shared" si="60"/>
        <v/>
      </c>
      <c r="K1194" s="206"/>
    </row>
    <row r="1195" spans="1:11" ht="15.75" hidden="1" customHeight="1">
      <c r="A1195" s="93">
        <v>5</v>
      </c>
      <c r="B1195" s="141">
        <v>800</v>
      </c>
      <c r="C1195" s="477" t="s">
        <v>196</v>
      </c>
      <c r="D1195" s="477"/>
      <c r="E1195" s="362"/>
      <c r="F1195" s="362"/>
      <c r="G1195" s="362"/>
      <c r="H1195" s="362"/>
      <c r="I1195" s="362"/>
      <c r="J1195" s="7" t="str">
        <f t="shared" si="60"/>
        <v/>
      </c>
      <c r="K1195" s="206"/>
    </row>
    <row r="1196" spans="1:11">
      <c r="A1196" s="94">
        <v>10</v>
      </c>
      <c r="B1196" s="141">
        <v>1000</v>
      </c>
      <c r="C1196" s="476" t="s">
        <v>197</v>
      </c>
      <c r="D1196" s="476"/>
      <c r="E1196" s="142">
        <f>SUM(E1197:E1213)</f>
        <v>332719</v>
      </c>
      <c r="F1196" s="142">
        <f>SUM(F1197:F1213)</f>
        <v>313904</v>
      </c>
      <c r="G1196" s="142">
        <f>SUM(G1197:G1213)</f>
        <v>345075</v>
      </c>
      <c r="H1196" s="142">
        <f>SUM(H1197:H1213)</f>
        <v>359075</v>
      </c>
      <c r="I1196" s="142">
        <f>SUM(I1197:I1213)</f>
        <v>367075</v>
      </c>
      <c r="J1196" s="7">
        <f t="shared" si="60"/>
        <v>1</v>
      </c>
      <c r="K1196" s="206"/>
    </row>
    <row r="1197" spans="1:11">
      <c r="A1197" s="94">
        <v>15</v>
      </c>
      <c r="B1197" s="48"/>
      <c r="C1197" s="49">
        <v>1011</v>
      </c>
      <c r="D1197" s="76" t="s">
        <v>198</v>
      </c>
      <c r="E1197" s="55">
        <v>241676</v>
      </c>
      <c r="F1197" s="55">
        <v>219600</v>
      </c>
      <c r="G1197" s="55">
        <v>240000</v>
      </c>
      <c r="H1197" s="55">
        <v>250000</v>
      </c>
      <c r="I1197" s="55">
        <v>250000</v>
      </c>
      <c r="J1197" s="7">
        <f t="shared" si="60"/>
        <v>1</v>
      </c>
      <c r="K1197" s="206"/>
    </row>
    <row r="1198" spans="1:11" hidden="1">
      <c r="A1198" s="93">
        <v>35</v>
      </c>
      <c r="B1198" s="48"/>
      <c r="C1198" s="49">
        <v>1012</v>
      </c>
      <c r="D1198" s="76" t="s">
        <v>199</v>
      </c>
      <c r="E1198" s="77"/>
      <c r="F1198" s="77"/>
      <c r="G1198" s="77"/>
      <c r="H1198" s="77"/>
      <c r="I1198" s="77"/>
      <c r="J1198" s="7" t="str">
        <f t="shared" si="60"/>
        <v/>
      </c>
      <c r="K1198" s="206"/>
    </row>
    <row r="1199" spans="1:11">
      <c r="A1199" s="94">
        <v>40</v>
      </c>
      <c r="B1199" s="48"/>
      <c r="C1199" s="49">
        <v>1013</v>
      </c>
      <c r="D1199" s="76" t="s">
        <v>200</v>
      </c>
      <c r="E1199" s="55">
        <v>9771</v>
      </c>
      <c r="F1199" s="55">
        <v>9975</v>
      </c>
      <c r="G1199" s="55">
        <v>9975</v>
      </c>
      <c r="H1199" s="55">
        <v>9975</v>
      </c>
      <c r="I1199" s="55">
        <v>9975</v>
      </c>
      <c r="J1199" s="7">
        <f t="shared" si="60"/>
        <v>1</v>
      </c>
      <c r="K1199" s="206"/>
    </row>
    <row r="1200" spans="1:11" hidden="1">
      <c r="A1200" s="94">
        <v>45</v>
      </c>
      <c r="B1200" s="48"/>
      <c r="C1200" s="49">
        <v>1014</v>
      </c>
      <c r="D1200" s="76" t="s">
        <v>201</v>
      </c>
      <c r="E1200" s="77"/>
      <c r="F1200" s="77"/>
      <c r="G1200" s="77"/>
      <c r="H1200" s="77"/>
      <c r="I1200" s="77"/>
      <c r="J1200" s="7" t="str">
        <f t="shared" si="60"/>
        <v/>
      </c>
      <c r="K1200" s="206"/>
    </row>
    <row r="1201" spans="1:11">
      <c r="A1201" s="94">
        <v>50</v>
      </c>
      <c r="B1201" s="48"/>
      <c r="C1201" s="49">
        <v>1015</v>
      </c>
      <c r="D1201" s="76" t="s">
        <v>202</v>
      </c>
      <c r="E1201" s="55">
        <v>16301</v>
      </c>
      <c r="F1201" s="55">
        <v>16829</v>
      </c>
      <c r="G1201" s="55">
        <v>20000</v>
      </c>
      <c r="H1201" s="55">
        <v>22000</v>
      </c>
      <c r="I1201" s="55">
        <v>24000</v>
      </c>
      <c r="J1201" s="7">
        <f t="shared" si="60"/>
        <v>1</v>
      </c>
      <c r="K1201" s="206"/>
    </row>
    <row r="1202" spans="1:11">
      <c r="A1202" s="94">
        <v>55</v>
      </c>
      <c r="B1202" s="48"/>
      <c r="C1202" s="58">
        <v>1016</v>
      </c>
      <c r="D1202" s="78" t="s">
        <v>203</v>
      </c>
      <c r="E1202" s="364">
        <v>48910</v>
      </c>
      <c r="F1202" s="364">
        <v>48000</v>
      </c>
      <c r="G1202" s="364">
        <v>50000</v>
      </c>
      <c r="H1202" s="364">
        <v>52000</v>
      </c>
      <c r="I1202" s="364">
        <v>53000</v>
      </c>
      <c r="J1202" s="7">
        <f t="shared" si="60"/>
        <v>1</v>
      </c>
      <c r="K1202" s="206"/>
    </row>
    <row r="1203" spans="1:11">
      <c r="A1203" s="94">
        <v>60</v>
      </c>
      <c r="B1203" s="67"/>
      <c r="C1203" s="49">
        <v>1020</v>
      </c>
      <c r="D1203" s="50" t="s">
        <v>204</v>
      </c>
      <c r="E1203" s="55">
        <v>8085</v>
      </c>
      <c r="F1203" s="55">
        <v>12500</v>
      </c>
      <c r="G1203" s="55">
        <v>10000</v>
      </c>
      <c r="H1203" s="55">
        <v>12000</v>
      </c>
      <c r="I1203" s="55">
        <v>12000</v>
      </c>
      <c r="J1203" s="7">
        <f t="shared" si="60"/>
        <v>1</v>
      </c>
      <c r="K1203" s="206"/>
    </row>
    <row r="1204" spans="1:11">
      <c r="A1204" s="93">
        <v>65</v>
      </c>
      <c r="B1204" s="48"/>
      <c r="C1204" s="49">
        <v>1030</v>
      </c>
      <c r="D1204" s="76" t="s">
        <v>205</v>
      </c>
      <c r="E1204" s="55">
        <v>4928</v>
      </c>
      <c r="F1204" s="55">
        <v>7000</v>
      </c>
      <c r="G1204" s="55">
        <v>12000</v>
      </c>
      <c r="H1204" s="55">
        <v>10000</v>
      </c>
      <c r="I1204" s="55">
        <v>15000</v>
      </c>
      <c r="J1204" s="7">
        <f t="shared" si="60"/>
        <v>1</v>
      </c>
      <c r="K1204" s="206"/>
    </row>
    <row r="1205" spans="1:11">
      <c r="A1205" s="94">
        <v>70</v>
      </c>
      <c r="B1205" s="48"/>
      <c r="C1205" s="49">
        <v>1051</v>
      </c>
      <c r="D1205" s="76" t="s">
        <v>206</v>
      </c>
      <c r="E1205" s="55"/>
      <c r="F1205" s="55"/>
      <c r="G1205" s="55">
        <v>100</v>
      </c>
      <c r="H1205" s="55">
        <v>100</v>
      </c>
      <c r="I1205" s="55">
        <v>100</v>
      </c>
      <c r="J1205" s="7">
        <f t="shared" si="60"/>
        <v>1</v>
      </c>
      <c r="K1205" s="206"/>
    </row>
    <row r="1206" spans="1:11" hidden="1">
      <c r="A1206" s="94">
        <v>75</v>
      </c>
      <c r="B1206" s="48"/>
      <c r="C1206" s="49">
        <v>1052</v>
      </c>
      <c r="D1206" s="76" t="s">
        <v>207</v>
      </c>
      <c r="E1206" s="77"/>
      <c r="F1206" s="77"/>
      <c r="G1206" s="77"/>
      <c r="H1206" s="77"/>
      <c r="I1206" s="77"/>
      <c r="J1206" s="7" t="str">
        <f t="shared" si="60"/>
        <v/>
      </c>
      <c r="K1206" s="206"/>
    </row>
    <row r="1207" spans="1:11" hidden="1">
      <c r="A1207" s="94">
        <v>80</v>
      </c>
      <c r="B1207" s="48"/>
      <c r="C1207" s="49">
        <v>1053</v>
      </c>
      <c r="D1207" s="76" t="s">
        <v>208</v>
      </c>
      <c r="E1207" s="77"/>
      <c r="F1207" s="77"/>
      <c r="G1207" s="77"/>
      <c r="H1207" s="77"/>
      <c r="I1207" s="77"/>
      <c r="J1207" s="7" t="str">
        <f t="shared" si="60"/>
        <v/>
      </c>
      <c r="K1207" s="206"/>
    </row>
    <row r="1208" spans="1:11">
      <c r="A1208" s="94">
        <v>80</v>
      </c>
      <c r="B1208" s="48"/>
      <c r="C1208" s="49">
        <v>1062</v>
      </c>
      <c r="D1208" s="50" t="s">
        <v>209</v>
      </c>
      <c r="E1208" s="55">
        <v>3048</v>
      </c>
      <c r="F1208" s="55"/>
      <c r="G1208" s="55">
        <v>3000</v>
      </c>
      <c r="H1208" s="55">
        <v>3000</v>
      </c>
      <c r="I1208" s="55">
        <v>3000</v>
      </c>
      <c r="J1208" s="7">
        <f t="shared" si="60"/>
        <v>1</v>
      </c>
      <c r="K1208" s="206"/>
    </row>
    <row r="1209" spans="1:11" hidden="1">
      <c r="A1209" s="94">
        <v>85</v>
      </c>
      <c r="B1209" s="48"/>
      <c r="C1209" s="49">
        <v>1063</v>
      </c>
      <c r="D1209" s="79" t="s">
        <v>210</v>
      </c>
      <c r="E1209" s="77"/>
      <c r="F1209" s="77"/>
      <c r="G1209" s="77"/>
      <c r="H1209" s="77"/>
      <c r="I1209" s="77"/>
      <c r="J1209" s="7" t="str">
        <f t="shared" si="60"/>
        <v/>
      </c>
      <c r="K1209" s="206"/>
    </row>
    <row r="1210" spans="1:11" hidden="1">
      <c r="A1210" s="94">
        <v>90</v>
      </c>
      <c r="B1210" s="48"/>
      <c r="C1210" s="49">
        <v>1069</v>
      </c>
      <c r="D1210" s="79" t="s">
        <v>211</v>
      </c>
      <c r="E1210" s="77"/>
      <c r="F1210" s="77"/>
      <c r="G1210" s="77"/>
      <c r="H1210" s="77"/>
      <c r="I1210" s="77"/>
      <c r="J1210" s="7" t="str">
        <f t="shared" ref="J1210:J1241" si="61">(IF(OR($E1210&lt;&gt;0,$F1210&lt;&gt;0,$G1210&lt;&gt;0,$H1210&lt;&gt;0,$I1210&lt;&gt;0),$J$2,""))</f>
        <v/>
      </c>
      <c r="K1210" s="206"/>
    </row>
    <row r="1211" spans="1:11" hidden="1">
      <c r="A1211" s="94">
        <v>90</v>
      </c>
      <c r="B1211" s="67"/>
      <c r="C1211" s="49">
        <v>1091</v>
      </c>
      <c r="D1211" s="76" t="s">
        <v>212</v>
      </c>
      <c r="E1211" s="77"/>
      <c r="F1211" s="77"/>
      <c r="G1211" s="77"/>
      <c r="H1211" s="77"/>
      <c r="I1211" s="77"/>
      <c r="J1211" s="7" t="str">
        <f t="shared" si="61"/>
        <v/>
      </c>
      <c r="K1211" s="206"/>
    </row>
    <row r="1212" spans="1:11" hidden="1">
      <c r="A1212" s="93">
        <v>115</v>
      </c>
      <c r="B1212" s="48"/>
      <c r="C1212" s="49">
        <v>1092</v>
      </c>
      <c r="D1212" s="76" t="s">
        <v>213</v>
      </c>
      <c r="E1212" s="77"/>
      <c r="F1212" s="77"/>
      <c r="G1212" s="77"/>
      <c r="H1212" s="77"/>
      <c r="I1212" s="77"/>
      <c r="J1212" s="7" t="str">
        <f t="shared" si="61"/>
        <v/>
      </c>
      <c r="K1212" s="206"/>
    </row>
    <row r="1213" spans="1:11" hidden="1">
      <c r="A1213" s="93">
        <v>125</v>
      </c>
      <c r="B1213" s="48"/>
      <c r="C1213" s="49">
        <v>1098</v>
      </c>
      <c r="D1213" s="76" t="s">
        <v>214</v>
      </c>
      <c r="E1213" s="77"/>
      <c r="F1213" s="77"/>
      <c r="G1213" s="77"/>
      <c r="H1213" s="77"/>
      <c r="I1213" s="77"/>
      <c r="J1213" s="7" t="str">
        <f t="shared" si="61"/>
        <v/>
      </c>
      <c r="K1213" s="206"/>
    </row>
    <row r="1214" spans="1:11">
      <c r="A1214" s="94">
        <v>130</v>
      </c>
      <c r="B1214" s="141">
        <v>1900</v>
      </c>
      <c r="C1214" s="471" t="s">
        <v>215</v>
      </c>
      <c r="D1214" s="471"/>
      <c r="E1214" s="142">
        <f>SUM(E1215:E1217)</f>
        <v>721</v>
      </c>
      <c r="F1214" s="142">
        <f>SUM(F1215:F1217)</f>
        <v>0</v>
      </c>
      <c r="G1214" s="142">
        <f>SUM(G1215:G1217)</f>
        <v>0</v>
      </c>
      <c r="H1214" s="142">
        <f>SUM(H1215:H1217)</f>
        <v>0</v>
      </c>
      <c r="I1214" s="142">
        <f>SUM(I1215:I1217)</f>
        <v>0</v>
      </c>
      <c r="J1214" s="7">
        <f t="shared" si="61"/>
        <v>1</v>
      </c>
      <c r="K1214" s="206"/>
    </row>
    <row r="1215" spans="1:11">
      <c r="A1215" s="94">
        <v>135</v>
      </c>
      <c r="B1215" s="48"/>
      <c r="C1215" s="49">
        <v>1901</v>
      </c>
      <c r="D1215" s="104" t="s">
        <v>216</v>
      </c>
      <c r="E1215" s="55">
        <v>547</v>
      </c>
      <c r="F1215" s="55"/>
      <c r="G1215" s="55"/>
      <c r="H1215" s="55"/>
      <c r="I1215" s="55"/>
      <c r="J1215" s="7">
        <f t="shared" si="61"/>
        <v>1</v>
      </c>
      <c r="K1215" s="206"/>
    </row>
    <row r="1216" spans="1:11">
      <c r="A1216" s="94">
        <v>140</v>
      </c>
      <c r="B1216" s="153"/>
      <c r="C1216" s="49">
        <v>1981</v>
      </c>
      <c r="D1216" s="104" t="s">
        <v>217</v>
      </c>
      <c r="E1216" s="55">
        <v>174</v>
      </c>
      <c r="F1216" s="55"/>
      <c r="G1216" s="55"/>
      <c r="H1216" s="55"/>
      <c r="I1216" s="55"/>
      <c r="J1216" s="7">
        <f t="shared" si="61"/>
        <v>1</v>
      </c>
      <c r="K1216" s="206"/>
    </row>
    <row r="1217" spans="1:11" hidden="1">
      <c r="A1217" s="94">
        <v>145</v>
      </c>
      <c r="B1217" s="48"/>
      <c r="C1217" s="49">
        <v>1991</v>
      </c>
      <c r="D1217" s="104" t="s">
        <v>218</v>
      </c>
      <c r="E1217" s="77"/>
      <c r="F1217" s="77"/>
      <c r="G1217" s="77"/>
      <c r="H1217" s="77"/>
      <c r="I1217" s="77"/>
      <c r="J1217" s="7" t="str">
        <f t="shared" si="61"/>
        <v/>
      </c>
      <c r="K1217" s="206"/>
    </row>
    <row r="1218" spans="1:11" hidden="1">
      <c r="A1218" s="94">
        <v>150</v>
      </c>
      <c r="B1218" s="141">
        <v>2100</v>
      </c>
      <c r="C1218" s="471" t="s">
        <v>219</v>
      </c>
      <c r="D1218" s="471"/>
      <c r="E1218" s="150">
        <f>SUM(E1219:E1223)</f>
        <v>0</v>
      </c>
      <c r="F1218" s="150">
        <f>SUM(F1219:F1223)</f>
        <v>0</v>
      </c>
      <c r="G1218" s="150">
        <f>SUM(G1219:G1223)</f>
        <v>0</v>
      </c>
      <c r="H1218" s="150">
        <f>SUM(H1219:H1223)</f>
        <v>0</v>
      </c>
      <c r="I1218" s="150">
        <f>SUM(I1219:I1223)</f>
        <v>0</v>
      </c>
      <c r="J1218" s="7" t="str">
        <f t="shared" si="61"/>
        <v/>
      </c>
      <c r="K1218" s="206"/>
    </row>
    <row r="1219" spans="1:11" hidden="1">
      <c r="A1219" s="94">
        <v>155</v>
      </c>
      <c r="B1219" s="48"/>
      <c r="C1219" s="49">
        <v>2110</v>
      </c>
      <c r="D1219" s="79" t="s">
        <v>220</v>
      </c>
      <c r="E1219" s="77"/>
      <c r="F1219" s="77"/>
      <c r="G1219" s="77"/>
      <c r="H1219" s="77"/>
      <c r="I1219" s="77"/>
      <c r="J1219" s="7" t="str">
        <f t="shared" si="61"/>
        <v/>
      </c>
      <c r="K1219" s="206"/>
    </row>
    <row r="1220" spans="1:11" hidden="1">
      <c r="A1220" s="94">
        <v>160</v>
      </c>
      <c r="B1220" s="153"/>
      <c r="C1220" s="49">
        <v>2120</v>
      </c>
      <c r="D1220" s="79" t="s">
        <v>221</v>
      </c>
      <c r="E1220" s="77"/>
      <c r="F1220" s="77"/>
      <c r="G1220" s="77"/>
      <c r="H1220" s="77"/>
      <c r="I1220" s="77"/>
      <c r="J1220" s="7" t="str">
        <f t="shared" si="61"/>
        <v/>
      </c>
      <c r="K1220" s="206"/>
    </row>
    <row r="1221" spans="1:11" hidden="1">
      <c r="A1221" s="94">
        <v>165</v>
      </c>
      <c r="B1221" s="153"/>
      <c r="C1221" s="49">
        <v>2125</v>
      </c>
      <c r="D1221" s="79" t="s">
        <v>222</v>
      </c>
      <c r="E1221" s="52">
        <v>0</v>
      </c>
      <c r="F1221" s="52">
        <v>0</v>
      </c>
      <c r="G1221" s="52">
        <v>0</v>
      </c>
      <c r="H1221" s="52">
        <v>0</v>
      </c>
      <c r="I1221" s="52">
        <v>0</v>
      </c>
      <c r="J1221" s="7" t="str">
        <f t="shared" si="61"/>
        <v/>
      </c>
      <c r="K1221" s="206"/>
    </row>
    <row r="1222" spans="1:11" hidden="1">
      <c r="A1222" s="94">
        <v>175</v>
      </c>
      <c r="B1222" s="71"/>
      <c r="C1222" s="49">
        <v>2140</v>
      </c>
      <c r="D1222" s="79" t="s">
        <v>223</v>
      </c>
      <c r="E1222" s="52">
        <v>0</v>
      </c>
      <c r="F1222" s="52">
        <v>0</v>
      </c>
      <c r="G1222" s="52">
        <v>0</v>
      </c>
      <c r="H1222" s="52">
        <v>0</v>
      </c>
      <c r="I1222" s="52">
        <v>0</v>
      </c>
      <c r="J1222" s="7" t="str">
        <f t="shared" si="61"/>
        <v/>
      </c>
      <c r="K1222" s="206"/>
    </row>
    <row r="1223" spans="1:11" hidden="1">
      <c r="A1223" s="94">
        <v>180</v>
      </c>
      <c r="B1223" s="48"/>
      <c r="C1223" s="49">
        <v>2190</v>
      </c>
      <c r="D1223" s="79" t="s">
        <v>224</v>
      </c>
      <c r="E1223" s="77"/>
      <c r="F1223" s="77"/>
      <c r="G1223" s="77"/>
      <c r="H1223" s="77"/>
      <c r="I1223" s="77"/>
      <c r="J1223" s="7" t="str">
        <f t="shared" si="61"/>
        <v/>
      </c>
      <c r="K1223" s="206"/>
    </row>
    <row r="1224" spans="1:11" hidden="1">
      <c r="A1224" s="94">
        <v>185</v>
      </c>
      <c r="B1224" s="141">
        <v>2200</v>
      </c>
      <c r="C1224" s="471" t="s">
        <v>225</v>
      </c>
      <c r="D1224" s="471"/>
      <c r="E1224" s="150">
        <f>SUM(E1225:E1226)</f>
        <v>0</v>
      </c>
      <c r="F1224" s="150">
        <f>SUM(F1225:F1226)</f>
        <v>0</v>
      </c>
      <c r="G1224" s="150">
        <f>SUM(G1225:G1226)</f>
        <v>0</v>
      </c>
      <c r="H1224" s="150">
        <f>SUM(H1225:H1226)</f>
        <v>0</v>
      </c>
      <c r="I1224" s="150">
        <f>SUM(I1225:I1226)</f>
        <v>0</v>
      </c>
      <c r="J1224" s="7" t="str">
        <f t="shared" si="61"/>
        <v/>
      </c>
      <c r="K1224" s="206"/>
    </row>
    <row r="1225" spans="1:11" hidden="1">
      <c r="A1225" s="94">
        <v>190</v>
      </c>
      <c r="B1225" s="48"/>
      <c r="C1225" s="49">
        <v>2221</v>
      </c>
      <c r="D1225" s="50" t="s">
        <v>226</v>
      </c>
      <c r="E1225" s="77"/>
      <c r="F1225" s="77"/>
      <c r="G1225" s="77"/>
      <c r="H1225" s="77"/>
      <c r="I1225" s="77"/>
      <c r="J1225" s="7" t="str">
        <f t="shared" si="61"/>
        <v/>
      </c>
      <c r="K1225" s="206"/>
    </row>
    <row r="1226" spans="1:11" hidden="1">
      <c r="A1226" s="94">
        <v>200</v>
      </c>
      <c r="B1226" s="48"/>
      <c r="C1226" s="49">
        <v>2224</v>
      </c>
      <c r="D1226" s="50" t="s">
        <v>227</v>
      </c>
      <c r="E1226" s="77"/>
      <c r="F1226" s="77"/>
      <c r="G1226" s="77"/>
      <c r="H1226" s="77"/>
      <c r="I1226" s="77"/>
      <c r="J1226" s="7" t="str">
        <f t="shared" si="61"/>
        <v/>
      </c>
      <c r="K1226" s="206"/>
    </row>
    <row r="1227" spans="1:11" hidden="1">
      <c r="A1227" s="94">
        <v>200</v>
      </c>
      <c r="B1227" s="141">
        <v>2500</v>
      </c>
      <c r="C1227" s="471" t="s">
        <v>228</v>
      </c>
      <c r="D1227" s="471"/>
      <c r="E1227" s="362"/>
      <c r="F1227" s="362"/>
      <c r="G1227" s="362"/>
      <c r="H1227" s="362"/>
      <c r="I1227" s="362"/>
      <c r="J1227" s="7" t="str">
        <f t="shared" si="61"/>
        <v/>
      </c>
      <c r="K1227" s="206"/>
    </row>
    <row r="1228" spans="1:11" ht="15.75" hidden="1" customHeight="1">
      <c r="A1228" s="94">
        <v>205</v>
      </c>
      <c r="B1228" s="141">
        <v>2600</v>
      </c>
      <c r="C1228" s="473" t="s">
        <v>229</v>
      </c>
      <c r="D1228" s="473"/>
      <c r="E1228" s="362"/>
      <c r="F1228" s="362"/>
      <c r="G1228" s="362"/>
      <c r="H1228" s="362"/>
      <c r="I1228" s="362"/>
      <c r="J1228" s="7" t="str">
        <f t="shared" si="61"/>
        <v/>
      </c>
      <c r="K1228" s="206"/>
    </row>
    <row r="1229" spans="1:11" ht="15.75" hidden="1" customHeight="1">
      <c r="A1229" s="94">
        <v>210</v>
      </c>
      <c r="B1229" s="141">
        <v>2700</v>
      </c>
      <c r="C1229" s="473" t="s">
        <v>230</v>
      </c>
      <c r="D1229" s="473"/>
      <c r="E1229" s="362"/>
      <c r="F1229" s="362"/>
      <c r="G1229" s="362"/>
      <c r="H1229" s="362"/>
      <c r="I1229" s="362"/>
      <c r="J1229" s="7" t="str">
        <f t="shared" si="61"/>
        <v/>
      </c>
      <c r="K1229" s="206"/>
    </row>
    <row r="1230" spans="1:11" ht="36" hidden="1" customHeight="1">
      <c r="A1230" s="94">
        <v>215</v>
      </c>
      <c r="B1230" s="141">
        <v>2800</v>
      </c>
      <c r="C1230" s="473" t="s">
        <v>523</v>
      </c>
      <c r="D1230" s="473"/>
      <c r="E1230" s="362"/>
      <c r="F1230" s="362"/>
      <c r="G1230" s="362"/>
      <c r="H1230" s="362"/>
      <c r="I1230" s="362"/>
      <c r="J1230" s="7" t="str">
        <f t="shared" si="61"/>
        <v/>
      </c>
      <c r="K1230" s="206"/>
    </row>
    <row r="1231" spans="1:11" hidden="1">
      <c r="A1231" s="93">
        <v>220</v>
      </c>
      <c r="B1231" s="141">
        <v>2900</v>
      </c>
      <c r="C1231" s="471" t="s">
        <v>232</v>
      </c>
      <c r="D1231" s="471"/>
      <c r="E1231" s="150">
        <f>SUM(E1232:E1239)</f>
        <v>0</v>
      </c>
      <c r="F1231" s="150">
        <f>SUM(F1232:F1239)</f>
        <v>0</v>
      </c>
      <c r="G1231" s="150">
        <f>SUM(G1232:G1239)</f>
        <v>0</v>
      </c>
      <c r="H1231" s="150">
        <f>SUM(H1232:H1239)</f>
        <v>0</v>
      </c>
      <c r="I1231" s="150">
        <f>SUM(I1232:I1239)</f>
        <v>0</v>
      </c>
      <c r="J1231" s="7" t="str">
        <f t="shared" si="61"/>
        <v/>
      </c>
      <c r="K1231" s="206"/>
    </row>
    <row r="1232" spans="1:11" hidden="1">
      <c r="A1232" s="94">
        <v>225</v>
      </c>
      <c r="B1232" s="153"/>
      <c r="C1232" s="49">
        <v>2910</v>
      </c>
      <c r="D1232" s="155" t="s">
        <v>233</v>
      </c>
      <c r="E1232" s="77"/>
      <c r="F1232" s="77"/>
      <c r="G1232" s="77"/>
      <c r="H1232" s="77"/>
      <c r="I1232" s="77"/>
      <c r="J1232" s="7" t="str">
        <f t="shared" si="61"/>
        <v/>
      </c>
      <c r="K1232" s="206"/>
    </row>
    <row r="1233" spans="1:11" hidden="1">
      <c r="A1233" s="94">
        <v>230</v>
      </c>
      <c r="B1233" s="153"/>
      <c r="C1233" s="49">
        <v>2920</v>
      </c>
      <c r="D1233" s="155" t="s">
        <v>234</v>
      </c>
      <c r="E1233" s="77"/>
      <c r="F1233" s="77"/>
      <c r="G1233" s="77"/>
      <c r="H1233" s="77"/>
      <c r="I1233" s="77"/>
      <c r="J1233" s="7" t="str">
        <f t="shared" si="61"/>
        <v/>
      </c>
      <c r="K1233" s="206"/>
    </row>
    <row r="1234" spans="1:11" hidden="1">
      <c r="A1234" s="94">
        <v>245</v>
      </c>
      <c r="B1234" s="153"/>
      <c r="C1234" s="49">
        <v>2969</v>
      </c>
      <c r="D1234" s="155" t="s">
        <v>235</v>
      </c>
      <c r="E1234" s="77"/>
      <c r="F1234" s="77"/>
      <c r="G1234" s="77"/>
      <c r="H1234" s="77"/>
      <c r="I1234" s="77"/>
      <c r="J1234" s="7" t="str">
        <f t="shared" si="61"/>
        <v/>
      </c>
      <c r="K1234" s="206"/>
    </row>
    <row r="1235" spans="1:11" hidden="1">
      <c r="A1235" s="93">
        <v>220</v>
      </c>
      <c r="B1235" s="153"/>
      <c r="C1235" s="156">
        <v>2970</v>
      </c>
      <c r="D1235" s="157" t="s">
        <v>236</v>
      </c>
      <c r="E1235" s="312"/>
      <c r="F1235" s="312"/>
      <c r="G1235" s="312"/>
      <c r="H1235" s="312"/>
      <c r="I1235" s="312"/>
      <c r="J1235" s="7" t="str">
        <f t="shared" si="61"/>
        <v/>
      </c>
      <c r="K1235" s="206"/>
    </row>
    <row r="1236" spans="1:11" hidden="1">
      <c r="A1236" s="94">
        <v>225</v>
      </c>
      <c r="B1236" s="153"/>
      <c r="C1236" s="49">
        <v>2989</v>
      </c>
      <c r="D1236" s="155" t="s">
        <v>237</v>
      </c>
      <c r="E1236" s="77"/>
      <c r="F1236" s="77"/>
      <c r="G1236" s="77"/>
      <c r="H1236" s="77"/>
      <c r="I1236" s="77"/>
      <c r="J1236" s="7" t="str">
        <f t="shared" si="61"/>
        <v/>
      </c>
      <c r="K1236" s="206"/>
    </row>
    <row r="1237" spans="1:11" hidden="1">
      <c r="A1237" s="94">
        <v>230</v>
      </c>
      <c r="B1237" s="48"/>
      <c r="C1237" s="49">
        <v>2990</v>
      </c>
      <c r="D1237" s="155" t="s">
        <v>238</v>
      </c>
      <c r="E1237" s="77"/>
      <c r="F1237" s="77"/>
      <c r="G1237" s="77"/>
      <c r="H1237" s="77"/>
      <c r="I1237" s="77"/>
      <c r="J1237" s="7" t="str">
        <f t="shared" si="61"/>
        <v/>
      </c>
      <c r="K1237" s="206"/>
    </row>
    <row r="1238" spans="1:11" hidden="1">
      <c r="A1238" s="94">
        <v>235</v>
      </c>
      <c r="B1238" s="48"/>
      <c r="C1238" s="49">
        <v>2991</v>
      </c>
      <c r="D1238" s="155" t="s">
        <v>239</v>
      </c>
      <c r="E1238" s="77"/>
      <c r="F1238" s="77"/>
      <c r="G1238" s="77"/>
      <c r="H1238" s="77"/>
      <c r="I1238" s="77"/>
      <c r="J1238" s="7" t="str">
        <f t="shared" si="61"/>
        <v/>
      </c>
      <c r="K1238" s="206"/>
    </row>
    <row r="1239" spans="1:11" hidden="1">
      <c r="A1239" s="94">
        <v>240</v>
      </c>
      <c r="B1239" s="48"/>
      <c r="C1239" s="49">
        <v>2992</v>
      </c>
      <c r="D1239" s="365" t="s">
        <v>240</v>
      </c>
      <c r="E1239" s="77"/>
      <c r="F1239" s="77"/>
      <c r="G1239" s="77"/>
      <c r="H1239" s="77"/>
      <c r="I1239" s="77"/>
      <c r="J1239" s="7" t="str">
        <f t="shared" si="61"/>
        <v/>
      </c>
      <c r="K1239" s="206"/>
    </row>
    <row r="1240" spans="1:11" hidden="1">
      <c r="A1240" s="94">
        <v>245</v>
      </c>
      <c r="B1240" s="141">
        <v>3300</v>
      </c>
      <c r="C1240" s="160" t="s">
        <v>241</v>
      </c>
      <c r="D1240" s="161"/>
      <c r="E1240" s="150">
        <f>SUM(E1241:E1245)</f>
        <v>0</v>
      </c>
      <c r="F1240" s="150">
        <f>SUM(F1241:F1245)</f>
        <v>0</v>
      </c>
      <c r="G1240" s="150">
        <f>SUM(G1241:G1245)</f>
        <v>0</v>
      </c>
      <c r="H1240" s="150">
        <f>SUM(H1241:H1245)</f>
        <v>0</v>
      </c>
      <c r="I1240" s="150">
        <f>SUM(I1241:I1245)</f>
        <v>0</v>
      </c>
      <c r="J1240" s="7" t="str">
        <f t="shared" si="61"/>
        <v/>
      </c>
      <c r="K1240" s="206"/>
    </row>
    <row r="1241" spans="1:11" hidden="1">
      <c r="A1241" s="93">
        <v>250</v>
      </c>
      <c r="B1241" s="71"/>
      <c r="C1241" s="49">
        <v>3301</v>
      </c>
      <c r="D1241" s="162" t="s">
        <v>242</v>
      </c>
      <c r="E1241" s="52">
        <v>0</v>
      </c>
      <c r="F1241" s="52">
        <v>0</v>
      </c>
      <c r="G1241" s="52">
        <v>0</v>
      </c>
      <c r="H1241" s="52">
        <v>0</v>
      </c>
      <c r="I1241" s="52">
        <v>0</v>
      </c>
      <c r="J1241" s="7" t="str">
        <f t="shared" si="61"/>
        <v/>
      </c>
      <c r="K1241" s="206"/>
    </row>
    <row r="1242" spans="1:11" hidden="1">
      <c r="A1242" s="94">
        <v>255</v>
      </c>
      <c r="B1242" s="71"/>
      <c r="C1242" s="49">
        <v>3302</v>
      </c>
      <c r="D1242" s="162" t="s">
        <v>243</v>
      </c>
      <c r="E1242" s="52">
        <v>0</v>
      </c>
      <c r="F1242" s="52">
        <v>0</v>
      </c>
      <c r="G1242" s="52">
        <v>0</v>
      </c>
      <c r="H1242" s="52">
        <v>0</v>
      </c>
      <c r="I1242" s="52">
        <v>0</v>
      </c>
      <c r="J1242" s="7" t="str">
        <f t="shared" ref="J1242:J1273" si="62">(IF(OR($E1242&lt;&gt;0,$F1242&lt;&gt;0,$G1242&lt;&gt;0,$H1242&lt;&gt;0,$I1242&lt;&gt;0),$J$2,""))</f>
        <v/>
      </c>
      <c r="K1242" s="206"/>
    </row>
    <row r="1243" spans="1:11" hidden="1">
      <c r="A1243" s="94">
        <v>265</v>
      </c>
      <c r="B1243" s="71"/>
      <c r="C1243" s="49">
        <v>3304</v>
      </c>
      <c r="D1243" s="162" t="s">
        <v>244</v>
      </c>
      <c r="E1243" s="52">
        <v>0</v>
      </c>
      <c r="F1243" s="52">
        <v>0</v>
      </c>
      <c r="G1243" s="52">
        <v>0</v>
      </c>
      <c r="H1243" s="52">
        <v>0</v>
      </c>
      <c r="I1243" s="52">
        <v>0</v>
      </c>
      <c r="J1243" s="7" t="str">
        <f t="shared" si="62"/>
        <v/>
      </c>
      <c r="K1243" s="206"/>
    </row>
    <row r="1244" spans="1:11" hidden="1">
      <c r="A1244" s="93">
        <v>270</v>
      </c>
      <c r="B1244" s="71"/>
      <c r="C1244" s="49">
        <v>3306</v>
      </c>
      <c r="D1244" s="162" t="s">
        <v>245</v>
      </c>
      <c r="E1244" s="52">
        <v>0</v>
      </c>
      <c r="F1244" s="52">
        <v>0</v>
      </c>
      <c r="G1244" s="52">
        <v>0</v>
      </c>
      <c r="H1244" s="52">
        <v>0</v>
      </c>
      <c r="I1244" s="52">
        <v>0</v>
      </c>
      <c r="J1244" s="7" t="str">
        <f t="shared" si="62"/>
        <v/>
      </c>
      <c r="K1244" s="206"/>
    </row>
    <row r="1245" spans="1:11" hidden="1">
      <c r="A1245" s="93">
        <v>290</v>
      </c>
      <c r="B1245" s="71"/>
      <c r="C1245" s="49">
        <v>3307</v>
      </c>
      <c r="D1245" s="162" t="s">
        <v>246</v>
      </c>
      <c r="E1245" s="52">
        <v>0</v>
      </c>
      <c r="F1245" s="52">
        <v>0</v>
      </c>
      <c r="G1245" s="52">
        <v>0</v>
      </c>
      <c r="H1245" s="52">
        <v>0</v>
      </c>
      <c r="I1245" s="52">
        <v>0</v>
      </c>
      <c r="J1245" s="7" t="str">
        <f t="shared" si="62"/>
        <v/>
      </c>
      <c r="K1245" s="206"/>
    </row>
    <row r="1246" spans="1:11" hidden="1">
      <c r="A1246" s="93">
        <v>320</v>
      </c>
      <c r="B1246" s="141">
        <v>3900</v>
      </c>
      <c r="C1246" s="471" t="s">
        <v>247</v>
      </c>
      <c r="D1246" s="471"/>
      <c r="E1246" s="82">
        <v>0</v>
      </c>
      <c r="F1246" s="82">
        <v>0</v>
      </c>
      <c r="G1246" s="82">
        <v>0</v>
      </c>
      <c r="H1246" s="82">
        <v>0</v>
      </c>
      <c r="I1246" s="82">
        <v>0</v>
      </c>
      <c r="J1246" s="7" t="str">
        <f t="shared" si="62"/>
        <v/>
      </c>
      <c r="K1246" s="206"/>
    </row>
    <row r="1247" spans="1:11" hidden="1">
      <c r="A1247" s="93">
        <v>330</v>
      </c>
      <c r="B1247" s="141">
        <v>4000</v>
      </c>
      <c r="C1247" s="471" t="s">
        <v>248</v>
      </c>
      <c r="D1247" s="471"/>
      <c r="E1247" s="362"/>
      <c r="F1247" s="362"/>
      <c r="G1247" s="362"/>
      <c r="H1247" s="362"/>
      <c r="I1247" s="362"/>
      <c r="J1247" s="7" t="str">
        <f t="shared" si="62"/>
        <v/>
      </c>
      <c r="K1247" s="206"/>
    </row>
    <row r="1248" spans="1:11" hidden="1">
      <c r="A1248" s="93">
        <v>350</v>
      </c>
      <c r="B1248" s="141">
        <v>4100</v>
      </c>
      <c r="C1248" s="471" t="s">
        <v>249</v>
      </c>
      <c r="D1248" s="471"/>
      <c r="E1248" s="362"/>
      <c r="F1248" s="362"/>
      <c r="G1248" s="362"/>
      <c r="H1248" s="362"/>
      <c r="I1248" s="362"/>
      <c r="J1248" s="7" t="str">
        <f t="shared" si="62"/>
        <v/>
      </c>
      <c r="K1248" s="206"/>
    </row>
    <row r="1249" spans="1:11">
      <c r="A1249" s="94">
        <v>355</v>
      </c>
      <c r="B1249" s="141">
        <v>4200</v>
      </c>
      <c r="C1249" s="471" t="s">
        <v>250</v>
      </c>
      <c r="D1249" s="471"/>
      <c r="E1249" s="142">
        <f>SUM(E1250:E1255)</f>
        <v>0</v>
      </c>
      <c r="F1249" s="142">
        <f>SUM(F1250:F1255)</f>
        <v>0</v>
      </c>
      <c r="G1249" s="142">
        <f>SUM(G1250:G1255)</f>
        <v>0</v>
      </c>
      <c r="H1249" s="142">
        <f>SUM(H1250:H1255)</f>
        <v>0</v>
      </c>
      <c r="I1249" s="142">
        <f>SUM(I1250:I1255)</f>
        <v>0</v>
      </c>
      <c r="J1249" s="7" t="str">
        <f t="shared" si="62"/>
        <v/>
      </c>
      <c r="K1249" s="206"/>
    </row>
    <row r="1250" spans="1:11" hidden="1">
      <c r="A1250" s="94">
        <v>355</v>
      </c>
      <c r="B1250" s="164"/>
      <c r="C1250" s="49">
        <v>4201</v>
      </c>
      <c r="D1250" s="50" t="s">
        <v>251</v>
      </c>
      <c r="E1250" s="77"/>
      <c r="F1250" s="77"/>
      <c r="G1250" s="77"/>
      <c r="H1250" s="77"/>
      <c r="I1250" s="77"/>
      <c r="J1250" s="7" t="str">
        <f t="shared" si="62"/>
        <v/>
      </c>
      <c r="K1250" s="206"/>
    </row>
    <row r="1251" spans="1:11" hidden="1">
      <c r="A1251" s="94">
        <v>375</v>
      </c>
      <c r="B1251" s="164"/>
      <c r="C1251" s="49">
        <v>4202</v>
      </c>
      <c r="D1251" s="50" t="s">
        <v>252</v>
      </c>
      <c r="E1251" s="77"/>
      <c r="F1251" s="77"/>
      <c r="G1251" s="77"/>
      <c r="H1251" s="77"/>
      <c r="I1251" s="77"/>
      <c r="J1251" s="7" t="str">
        <f t="shared" si="62"/>
        <v/>
      </c>
      <c r="K1251" s="206"/>
    </row>
    <row r="1252" spans="1:11" hidden="1">
      <c r="A1252" s="94">
        <v>380</v>
      </c>
      <c r="B1252" s="164"/>
      <c r="C1252" s="49">
        <v>4214</v>
      </c>
      <c r="D1252" s="50" t="s">
        <v>253</v>
      </c>
      <c r="E1252" s="77"/>
      <c r="F1252" s="77"/>
      <c r="G1252" s="77"/>
      <c r="H1252" s="77"/>
      <c r="I1252" s="77"/>
      <c r="J1252" s="7" t="str">
        <f t="shared" si="62"/>
        <v/>
      </c>
      <c r="K1252" s="206"/>
    </row>
    <row r="1253" spans="1:11" hidden="1">
      <c r="A1253" s="94">
        <v>385</v>
      </c>
      <c r="B1253" s="164"/>
      <c r="C1253" s="49">
        <v>4217</v>
      </c>
      <c r="D1253" s="50" t="s">
        <v>254</v>
      </c>
      <c r="E1253" s="77"/>
      <c r="F1253" s="77"/>
      <c r="G1253" s="77"/>
      <c r="H1253" s="77"/>
      <c r="I1253" s="77"/>
      <c r="J1253" s="7" t="str">
        <f t="shared" si="62"/>
        <v/>
      </c>
      <c r="K1253" s="206"/>
    </row>
    <row r="1254" spans="1:11" hidden="1">
      <c r="A1254" s="94">
        <v>390</v>
      </c>
      <c r="B1254" s="164"/>
      <c r="C1254" s="49">
        <v>4218</v>
      </c>
      <c r="D1254" s="76" t="s">
        <v>255</v>
      </c>
      <c r="E1254" s="77"/>
      <c r="F1254" s="77"/>
      <c r="G1254" s="77"/>
      <c r="H1254" s="77"/>
      <c r="I1254" s="77"/>
      <c r="J1254" s="7" t="str">
        <f t="shared" si="62"/>
        <v/>
      </c>
      <c r="K1254" s="206"/>
    </row>
    <row r="1255" spans="1:11">
      <c r="A1255" s="94">
        <v>390</v>
      </c>
      <c r="B1255" s="164"/>
      <c r="C1255" s="49">
        <v>4219</v>
      </c>
      <c r="D1255" s="104" t="s">
        <v>256</v>
      </c>
      <c r="E1255" s="55"/>
      <c r="F1255" s="55"/>
      <c r="G1255" s="55"/>
      <c r="H1255" s="55"/>
      <c r="I1255" s="55"/>
      <c r="J1255" s="7" t="str">
        <f t="shared" si="62"/>
        <v/>
      </c>
      <c r="K1255" s="206"/>
    </row>
    <row r="1256" spans="1:11" hidden="1">
      <c r="A1256" s="94">
        <v>395</v>
      </c>
      <c r="B1256" s="141">
        <v>4300</v>
      </c>
      <c r="C1256" s="471" t="s">
        <v>257</v>
      </c>
      <c r="D1256" s="471"/>
      <c r="E1256" s="150">
        <f>SUM(E1257:E1259)</f>
        <v>0</v>
      </c>
      <c r="F1256" s="150">
        <f>SUM(F1257:F1259)</f>
        <v>0</v>
      </c>
      <c r="G1256" s="150">
        <f>SUM(G1257:G1259)</f>
        <v>0</v>
      </c>
      <c r="H1256" s="150">
        <f>SUM(H1257:H1259)</f>
        <v>0</v>
      </c>
      <c r="I1256" s="150">
        <f>SUM(I1257:I1259)</f>
        <v>0</v>
      </c>
      <c r="J1256" s="7" t="str">
        <f t="shared" si="62"/>
        <v/>
      </c>
      <c r="K1256" s="206"/>
    </row>
    <row r="1257" spans="1:11" hidden="1">
      <c r="A1257" s="159">
        <v>397</v>
      </c>
      <c r="B1257" s="164"/>
      <c r="C1257" s="49">
        <v>4301</v>
      </c>
      <c r="D1257" s="76" t="s">
        <v>258</v>
      </c>
      <c r="E1257" s="77"/>
      <c r="F1257" s="77"/>
      <c r="G1257" s="77"/>
      <c r="H1257" s="77"/>
      <c r="I1257" s="77"/>
      <c r="J1257" s="7" t="str">
        <f t="shared" si="62"/>
        <v/>
      </c>
      <c r="K1257" s="206"/>
    </row>
    <row r="1258" spans="1:11" hidden="1">
      <c r="A1258" s="57">
        <v>398</v>
      </c>
      <c r="B1258" s="164"/>
      <c r="C1258" s="49">
        <v>4302</v>
      </c>
      <c r="D1258" s="50" t="s">
        <v>259</v>
      </c>
      <c r="E1258" s="77"/>
      <c r="F1258" s="77"/>
      <c r="G1258" s="77"/>
      <c r="H1258" s="77"/>
      <c r="I1258" s="77"/>
      <c r="J1258" s="7" t="str">
        <f t="shared" si="62"/>
        <v/>
      </c>
      <c r="K1258" s="206"/>
    </row>
    <row r="1259" spans="1:11" hidden="1">
      <c r="A1259" s="57">
        <v>399</v>
      </c>
      <c r="B1259" s="164"/>
      <c r="C1259" s="49">
        <v>4309</v>
      </c>
      <c r="D1259" s="80" t="s">
        <v>260</v>
      </c>
      <c r="E1259" s="77"/>
      <c r="F1259" s="77"/>
      <c r="G1259" s="77"/>
      <c r="H1259" s="77"/>
      <c r="I1259" s="77"/>
      <c r="J1259" s="7" t="str">
        <f t="shared" si="62"/>
        <v/>
      </c>
      <c r="K1259" s="206"/>
    </row>
    <row r="1260" spans="1:11" hidden="1">
      <c r="A1260" s="57">
        <v>400</v>
      </c>
      <c r="B1260" s="141">
        <v>4400</v>
      </c>
      <c r="C1260" s="471" t="s">
        <v>261</v>
      </c>
      <c r="D1260" s="471"/>
      <c r="E1260" s="362"/>
      <c r="F1260" s="362"/>
      <c r="G1260" s="362"/>
      <c r="H1260" s="362"/>
      <c r="I1260" s="362"/>
      <c r="J1260" s="7" t="str">
        <f t="shared" si="62"/>
        <v/>
      </c>
      <c r="K1260" s="206"/>
    </row>
    <row r="1261" spans="1:11" hidden="1">
      <c r="A1261" s="57">
        <v>401</v>
      </c>
      <c r="B1261" s="141">
        <v>4500</v>
      </c>
      <c r="C1261" s="471" t="s">
        <v>262</v>
      </c>
      <c r="D1261" s="471"/>
      <c r="E1261" s="362"/>
      <c r="F1261" s="362"/>
      <c r="G1261" s="362"/>
      <c r="H1261" s="362"/>
      <c r="I1261" s="362"/>
      <c r="J1261" s="7" t="str">
        <f t="shared" si="62"/>
        <v/>
      </c>
      <c r="K1261" s="206"/>
    </row>
    <row r="1262" spans="1:11" ht="15.75" hidden="1" customHeight="1">
      <c r="A1262" s="163">
        <v>404</v>
      </c>
      <c r="B1262" s="141">
        <v>4600</v>
      </c>
      <c r="C1262" s="473" t="s">
        <v>263</v>
      </c>
      <c r="D1262" s="473"/>
      <c r="E1262" s="362"/>
      <c r="F1262" s="362"/>
      <c r="G1262" s="362"/>
      <c r="H1262" s="362"/>
      <c r="I1262" s="362"/>
      <c r="J1262" s="7" t="str">
        <f t="shared" si="62"/>
        <v/>
      </c>
      <c r="K1262" s="206"/>
    </row>
    <row r="1263" spans="1:11" hidden="1">
      <c r="A1263" s="163">
        <v>404</v>
      </c>
      <c r="B1263" s="141">
        <v>4900</v>
      </c>
      <c r="C1263" s="471" t="s">
        <v>264</v>
      </c>
      <c r="D1263" s="471"/>
      <c r="E1263" s="150">
        <f>+E1264+E1265</f>
        <v>0</v>
      </c>
      <c r="F1263" s="150">
        <f>+F1264+F1265</f>
        <v>0</v>
      </c>
      <c r="G1263" s="150">
        <f>+G1264+G1265</f>
        <v>0</v>
      </c>
      <c r="H1263" s="150">
        <f>+H1264+H1265</f>
        <v>0</v>
      </c>
      <c r="I1263" s="150">
        <f>+I1264+I1265</f>
        <v>0</v>
      </c>
      <c r="J1263" s="7" t="str">
        <f t="shared" si="62"/>
        <v/>
      </c>
      <c r="K1263" s="206"/>
    </row>
    <row r="1264" spans="1:11" hidden="1">
      <c r="A1264" s="93">
        <v>440</v>
      </c>
      <c r="B1264" s="164"/>
      <c r="C1264" s="49">
        <v>4901</v>
      </c>
      <c r="D1264" s="80" t="s">
        <v>265</v>
      </c>
      <c r="E1264" s="77"/>
      <c r="F1264" s="77"/>
      <c r="G1264" s="77"/>
      <c r="H1264" s="77"/>
      <c r="I1264" s="77"/>
      <c r="J1264" s="7" t="str">
        <f t="shared" si="62"/>
        <v/>
      </c>
      <c r="K1264" s="206"/>
    </row>
    <row r="1265" spans="1:11" hidden="1">
      <c r="A1265" s="93">
        <v>450</v>
      </c>
      <c r="B1265" s="164"/>
      <c r="C1265" s="49">
        <v>4902</v>
      </c>
      <c r="D1265" s="80" t="s">
        <v>266</v>
      </c>
      <c r="E1265" s="77"/>
      <c r="F1265" s="77"/>
      <c r="G1265" s="77"/>
      <c r="H1265" s="77"/>
      <c r="I1265" s="77"/>
      <c r="J1265" s="7" t="str">
        <f t="shared" si="62"/>
        <v/>
      </c>
      <c r="K1265" s="206"/>
    </row>
    <row r="1266" spans="1:11" hidden="1">
      <c r="A1266" s="93">
        <v>495</v>
      </c>
      <c r="B1266" s="165">
        <v>5100</v>
      </c>
      <c r="C1266" s="470" t="s">
        <v>267</v>
      </c>
      <c r="D1266" s="470"/>
      <c r="E1266" s="362"/>
      <c r="F1266" s="362"/>
      <c r="G1266" s="362"/>
      <c r="H1266" s="362"/>
      <c r="I1266" s="362"/>
      <c r="J1266" s="7" t="str">
        <f t="shared" si="62"/>
        <v/>
      </c>
      <c r="K1266" s="206"/>
    </row>
    <row r="1267" spans="1:11">
      <c r="A1267" s="94">
        <v>500</v>
      </c>
      <c r="B1267" s="165">
        <v>5200</v>
      </c>
      <c r="C1267" s="470" t="s">
        <v>268</v>
      </c>
      <c r="D1267" s="470"/>
      <c r="E1267" s="142">
        <f>SUM(E1268:E1274)</f>
        <v>58580</v>
      </c>
      <c r="F1267" s="142">
        <f>SUM(F1268:F1274)</f>
        <v>0</v>
      </c>
      <c r="G1267" s="142">
        <f>SUM(G1268:G1274)</f>
        <v>30000</v>
      </c>
      <c r="H1267" s="142">
        <f>SUM(H1268:H1274)</f>
        <v>35000</v>
      </c>
      <c r="I1267" s="142">
        <f>SUM(I1268:I1274)</f>
        <v>5000</v>
      </c>
      <c r="J1267" s="7">
        <f t="shared" si="62"/>
        <v>1</v>
      </c>
      <c r="K1267" s="206"/>
    </row>
    <row r="1268" spans="1:11" ht="18" customHeight="1">
      <c r="A1268" s="94">
        <v>505</v>
      </c>
      <c r="B1268" s="167"/>
      <c r="C1268" s="168">
        <v>5201</v>
      </c>
      <c r="D1268" s="169" t="s">
        <v>269</v>
      </c>
      <c r="E1268" s="77">
        <v>7480</v>
      </c>
      <c r="F1268" s="77"/>
      <c r="G1268" s="77"/>
      <c r="H1268" s="77"/>
      <c r="I1268" s="77"/>
      <c r="J1268" s="7">
        <f t="shared" si="62"/>
        <v>1</v>
      </c>
      <c r="K1268" s="206"/>
    </row>
    <row r="1269" spans="1:11" ht="18" customHeight="1">
      <c r="A1269" s="94">
        <v>510</v>
      </c>
      <c r="B1269" s="167"/>
      <c r="C1269" s="168">
        <v>5202</v>
      </c>
      <c r="D1269" s="169" t="s">
        <v>270</v>
      </c>
      <c r="E1269" s="77"/>
      <c r="F1269" s="77"/>
      <c r="G1269" s="77"/>
      <c r="H1269" s="77"/>
      <c r="I1269" s="77"/>
      <c r="J1269" s="7" t="str">
        <f t="shared" si="62"/>
        <v/>
      </c>
      <c r="K1269" s="206"/>
    </row>
    <row r="1270" spans="1:11" ht="15.75" customHeight="1">
      <c r="A1270" s="94">
        <v>515</v>
      </c>
      <c r="B1270" s="167"/>
      <c r="C1270" s="168">
        <v>5203</v>
      </c>
      <c r="D1270" s="169" t="s">
        <v>271</v>
      </c>
      <c r="E1270" s="77">
        <v>8100</v>
      </c>
      <c r="F1270" s="77"/>
      <c r="G1270" s="77"/>
      <c r="H1270" s="77"/>
      <c r="I1270" s="77"/>
      <c r="J1270" s="7">
        <f t="shared" si="62"/>
        <v>1</v>
      </c>
      <c r="K1270" s="206"/>
    </row>
    <row r="1271" spans="1:11">
      <c r="A1271" s="94">
        <v>520</v>
      </c>
      <c r="B1271" s="167"/>
      <c r="C1271" s="168">
        <v>5204</v>
      </c>
      <c r="D1271" s="169" t="s">
        <v>272</v>
      </c>
      <c r="E1271" s="55">
        <v>43000</v>
      </c>
      <c r="F1271" s="55"/>
      <c r="G1271" s="55">
        <v>30000</v>
      </c>
      <c r="H1271" s="55">
        <v>30000</v>
      </c>
      <c r="I1271" s="55"/>
      <c r="J1271" s="7">
        <f t="shared" si="62"/>
        <v>1</v>
      </c>
      <c r="K1271" s="206"/>
    </row>
    <row r="1272" spans="1:11">
      <c r="A1272" s="94">
        <v>525</v>
      </c>
      <c r="B1272" s="167"/>
      <c r="C1272" s="168">
        <v>5205</v>
      </c>
      <c r="D1272" s="169" t="s">
        <v>273</v>
      </c>
      <c r="E1272" s="55"/>
      <c r="F1272" s="55"/>
      <c r="G1272" s="55"/>
      <c r="H1272" s="55">
        <v>5000</v>
      </c>
      <c r="I1272" s="55">
        <v>5000</v>
      </c>
      <c r="J1272" s="7">
        <f t="shared" si="62"/>
        <v>1</v>
      </c>
      <c r="K1272" s="206"/>
    </row>
    <row r="1273" spans="1:11" hidden="1">
      <c r="A1273" s="93">
        <v>635</v>
      </c>
      <c r="B1273" s="167"/>
      <c r="C1273" s="168">
        <v>5206</v>
      </c>
      <c r="D1273" s="169" t="s">
        <v>274</v>
      </c>
      <c r="E1273" s="77"/>
      <c r="F1273" s="77"/>
      <c r="G1273" s="77"/>
      <c r="H1273" s="77"/>
      <c r="I1273" s="77"/>
      <c r="J1273" s="7" t="str">
        <f t="shared" si="62"/>
        <v/>
      </c>
      <c r="K1273" s="206"/>
    </row>
    <row r="1274" spans="1:11" hidden="1">
      <c r="A1274" s="94">
        <v>640</v>
      </c>
      <c r="B1274" s="167"/>
      <c r="C1274" s="168">
        <v>5219</v>
      </c>
      <c r="D1274" s="169" t="s">
        <v>275</v>
      </c>
      <c r="E1274" s="77"/>
      <c r="F1274" s="77"/>
      <c r="G1274" s="77"/>
      <c r="H1274" s="77"/>
      <c r="I1274" s="77"/>
      <c r="J1274" s="7" t="str">
        <f t="shared" ref="J1274:J1293" si="63">(IF(OR($E1274&lt;&gt;0,$F1274&lt;&gt;0,$G1274&lt;&gt;0,$H1274&lt;&gt;0,$I1274&lt;&gt;0),$J$2,""))</f>
        <v/>
      </c>
      <c r="K1274" s="206"/>
    </row>
    <row r="1275" spans="1:11" hidden="1">
      <c r="A1275" s="94">
        <v>645</v>
      </c>
      <c r="B1275" s="165">
        <v>5300</v>
      </c>
      <c r="C1275" s="470" t="s">
        <v>276</v>
      </c>
      <c r="D1275" s="470"/>
      <c r="E1275" s="150">
        <f>SUM(E1276:E1277)</f>
        <v>0</v>
      </c>
      <c r="F1275" s="150">
        <f>SUM(F1276:F1277)</f>
        <v>0</v>
      </c>
      <c r="G1275" s="150">
        <f>SUM(G1276:G1277)</f>
        <v>0</v>
      </c>
      <c r="H1275" s="150">
        <f>SUM(H1276:H1277)</f>
        <v>0</v>
      </c>
      <c r="I1275" s="150">
        <f>SUM(I1276:I1277)</f>
        <v>0</v>
      </c>
      <c r="J1275" s="7" t="str">
        <f t="shared" si="63"/>
        <v/>
      </c>
      <c r="K1275" s="206"/>
    </row>
    <row r="1276" spans="1:11" hidden="1">
      <c r="A1276" s="94">
        <v>650</v>
      </c>
      <c r="B1276" s="167"/>
      <c r="C1276" s="168">
        <v>5301</v>
      </c>
      <c r="D1276" s="169" t="s">
        <v>277</v>
      </c>
      <c r="E1276" s="77"/>
      <c r="F1276" s="77"/>
      <c r="G1276" s="77"/>
      <c r="H1276" s="77"/>
      <c r="I1276" s="77"/>
      <c r="J1276" s="7" t="str">
        <f t="shared" si="63"/>
        <v/>
      </c>
      <c r="K1276" s="206"/>
    </row>
    <row r="1277" spans="1:11" hidden="1">
      <c r="A1277" s="93">
        <v>655</v>
      </c>
      <c r="B1277" s="167"/>
      <c r="C1277" s="168">
        <v>5309</v>
      </c>
      <c r="D1277" s="169" t="s">
        <v>278</v>
      </c>
      <c r="E1277" s="77"/>
      <c r="F1277" s="77"/>
      <c r="G1277" s="77"/>
      <c r="H1277" s="77"/>
      <c r="I1277" s="77"/>
      <c r="J1277" s="7" t="str">
        <f t="shared" si="63"/>
        <v/>
      </c>
      <c r="K1277" s="206"/>
    </row>
    <row r="1278" spans="1:11" hidden="1">
      <c r="A1278" s="93">
        <v>665</v>
      </c>
      <c r="B1278" s="165">
        <v>5400</v>
      </c>
      <c r="C1278" s="470" t="s">
        <v>279</v>
      </c>
      <c r="D1278" s="470"/>
      <c r="E1278" s="362"/>
      <c r="F1278" s="362"/>
      <c r="G1278" s="362"/>
      <c r="H1278" s="362"/>
      <c r="I1278" s="362"/>
      <c r="J1278" s="7" t="str">
        <f t="shared" si="63"/>
        <v/>
      </c>
      <c r="K1278" s="206"/>
    </row>
    <row r="1279" spans="1:11" hidden="1">
      <c r="A1279" s="93">
        <v>675</v>
      </c>
      <c r="B1279" s="141">
        <v>5500</v>
      </c>
      <c r="C1279" s="471" t="s">
        <v>280</v>
      </c>
      <c r="D1279" s="471"/>
      <c r="E1279" s="150">
        <f>SUM(E1280:E1283)</f>
        <v>0</v>
      </c>
      <c r="F1279" s="150">
        <f>SUM(F1280:F1283)</f>
        <v>0</v>
      </c>
      <c r="G1279" s="150">
        <f>SUM(G1280:G1283)</f>
        <v>0</v>
      </c>
      <c r="H1279" s="150">
        <f>SUM(H1280:H1283)</f>
        <v>0</v>
      </c>
      <c r="I1279" s="150">
        <f>SUM(I1280:I1283)</f>
        <v>0</v>
      </c>
      <c r="J1279" s="7" t="str">
        <f t="shared" si="63"/>
        <v/>
      </c>
      <c r="K1279" s="206"/>
    </row>
    <row r="1280" spans="1:11" hidden="1">
      <c r="A1280" s="93">
        <v>685</v>
      </c>
      <c r="B1280" s="164"/>
      <c r="C1280" s="49">
        <v>5501</v>
      </c>
      <c r="D1280" s="76" t="s">
        <v>281</v>
      </c>
      <c r="E1280" s="77"/>
      <c r="F1280" s="77"/>
      <c r="G1280" s="77"/>
      <c r="H1280" s="77"/>
      <c r="I1280" s="77"/>
      <c r="J1280" s="7" t="str">
        <f t="shared" si="63"/>
        <v/>
      </c>
      <c r="K1280" s="206"/>
    </row>
    <row r="1281" spans="1:11" hidden="1">
      <c r="A1281" s="94">
        <v>690</v>
      </c>
      <c r="B1281" s="164"/>
      <c r="C1281" s="49">
        <v>5502</v>
      </c>
      <c r="D1281" s="76" t="s">
        <v>282</v>
      </c>
      <c r="E1281" s="77"/>
      <c r="F1281" s="77"/>
      <c r="G1281" s="77"/>
      <c r="H1281" s="77"/>
      <c r="I1281" s="77"/>
      <c r="J1281" s="7" t="str">
        <f t="shared" si="63"/>
        <v/>
      </c>
      <c r="K1281" s="206"/>
    </row>
    <row r="1282" spans="1:11" hidden="1">
      <c r="A1282" s="94">
        <v>695</v>
      </c>
      <c r="B1282" s="164"/>
      <c r="C1282" s="49">
        <v>5503</v>
      </c>
      <c r="D1282" s="50" t="s">
        <v>283</v>
      </c>
      <c r="E1282" s="77"/>
      <c r="F1282" s="77"/>
      <c r="G1282" s="77"/>
      <c r="H1282" s="77"/>
      <c r="I1282" s="77"/>
      <c r="J1282" s="7" t="str">
        <f t="shared" si="63"/>
        <v/>
      </c>
      <c r="K1282" s="206"/>
    </row>
    <row r="1283" spans="1:11" hidden="1">
      <c r="A1283" s="93">
        <v>700</v>
      </c>
      <c r="B1283" s="164"/>
      <c r="C1283" s="49">
        <v>5504</v>
      </c>
      <c r="D1283" s="76" t="s">
        <v>284</v>
      </c>
      <c r="E1283" s="77"/>
      <c r="F1283" s="77"/>
      <c r="G1283" s="77"/>
      <c r="H1283" s="77"/>
      <c r="I1283" s="77"/>
      <c r="J1283" s="7" t="str">
        <f t="shared" si="63"/>
        <v/>
      </c>
      <c r="K1283" s="206"/>
    </row>
    <row r="1284" spans="1:11" ht="15.75" hidden="1" customHeight="1">
      <c r="A1284" s="93">
        <v>710</v>
      </c>
      <c r="B1284" s="165">
        <v>5700</v>
      </c>
      <c r="C1284" s="472" t="s">
        <v>285</v>
      </c>
      <c r="D1284" s="472"/>
      <c r="E1284" s="150">
        <f>SUM(E1285:E1287)</f>
        <v>0</v>
      </c>
      <c r="F1284" s="150">
        <f>SUM(F1285:F1287)</f>
        <v>0</v>
      </c>
      <c r="G1284" s="150">
        <f>SUM(G1285:G1287)</f>
        <v>0</v>
      </c>
      <c r="H1284" s="150">
        <f>SUM(H1285:H1287)</f>
        <v>0</v>
      </c>
      <c r="I1284" s="150">
        <f>SUM(I1285:I1287)</f>
        <v>0</v>
      </c>
      <c r="J1284" s="7" t="str">
        <f t="shared" si="63"/>
        <v/>
      </c>
      <c r="K1284" s="206"/>
    </row>
    <row r="1285" spans="1:11" hidden="1">
      <c r="A1285" s="94">
        <v>715</v>
      </c>
      <c r="B1285" s="167"/>
      <c r="C1285" s="168">
        <v>5701</v>
      </c>
      <c r="D1285" s="169" t="s">
        <v>286</v>
      </c>
      <c r="E1285" s="77"/>
      <c r="F1285" s="77"/>
      <c r="G1285" s="77"/>
      <c r="H1285" s="77"/>
      <c r="I1285" s="77"/>
      <c r="J1285" s="7" t="str">
        <f t="shared" si="63"/>
        <v/>
      </c>
      <c r="K1285" s="206"/>
    </row>
    <row r="1286" spans="1:11" hidden="1">
      <c r="A1286" s="94">
        <v>720</v>
      </c>
      <c r="B1286" s="167"/>
      <c r="C1286" s="171">
        <v>5702</v>
      </c>
      <c r="D1286" s="172" t="s">
        <v>287</v>
      </c>
      <c r="E1286" s="280"/>
      <c r="F1286" s="280"/>
      <c r="G1286" s="280"/>
      <c r="H1286" s="280"/>
      <c r="I1286" s="280"/>
      <c r="J1286" s="7" t="str">
        <f t="shared" si="63"/>
        <v/>
      </c>
      <c r="K1286" s="206"/>
    </row>
    <row r="1287" spans="1:11" hidden="1">
      <c r="A1287" s="94">
        <v>725</v>
      </c>
      <c r="B1287" s="48"/>
      <c r="C1287" s="174">
        <v>4071</v>
      </c>
      <c r="D1287" s="175" t="s">
        <v>288</v>
      </c>
      <c r="E1287" s="77"/>
      <c r="F1287" s="77"/>
      <c r="G1287" s="77"/>
      <c r="H1287" s="77"/>
      <c r="I1287" s="77"/>
      <c r="J1287" s="7" t="str">
        <f t="shared" si="63"/>
        <v/>
      </c>
      <c r="K1287" s="206"/>
    </row>
    <row r="1288" spans="1:11" hidden="1">
      <c r="A1288" s="94">
        <v>730</v>
      </c>
      <c r="B1288" s="164"/>
      <c r="C1288" s="469" t="s">
        <v>289</v>
      </c>
      <c r="D1288" s="469"/>
      <c r="E1288" s="367"/>
      <c r="F1288" s="367"/>
      <c r="G1288" s="367"/>
      <c r="H1288" s="367"/>
      <c r="I1288" s="367"/>
      <c r="J1288" s="7" t="str">
        <f t="shared" si="63"/>
        <v/>
      </c>
      <c r="K1288" s="206"/>
    </row>
    <row r="1289" spans="1:11" hidden="1">
      <c r="A1289" s="94">
        <v>735</v>
      </c>
      <c r="B1289" s="176">
        <v>98</v>
      </c>
      <c r="C1289" s="469" t="s">
        <v>289</v>
      </c>
      <c r="D1289" s="469"/>
      <c r="E1289" s="369"/>
      <c r="F1289" s="369"/>
      <c r="G1289" s="369"/>
      <c r="H1289" s="369"/>
      <c r="I1289" s="369"/>
      <c r="J1289" s="7" t="str">
        <f t="shared" si="63"/>
        <v/>
      </c>
      <c r="K1289" s="206"/>
    </row>
    <row r="1290" spans="1:11" hidden="1">
      <c r="A1290" s="94">
        <v>740</v>
      </c>
      <c r="B1290" s="178"/>
      <c r="C1290" s="179"/>
      <c r="D1290" s="370"/>
      <c r="E1290" s="371"/>
      <c r="F1290" s="371"/>
      <c r="G1290" s="371"/>
      <c r="H1290" s="371"/>
      <c r="I1290" s="371"/>
      <c r="J1290" s="7" t="str">
        <f t="shared" si="63"/>
        <v/>
      </c>
      <c r="K1290" s="206"/>
    </row>
    <row r="1291" spans="1:11" hidden="1">
      <c r="A1291" s="94">
        <v>745</v>
      </c>
      <c r="B1291" s="181"/>
      <c r="C1291" s="5"/>
      <c r="D1291" s="180"/>
      <c r="E1291" s="117"/>
      <c r="F1291" s="117"/>
      <c r="G1291" s="117"/>
      <c r="H1291" s="117"/>
      <c r="I1291" s="117"/>
      <c r="J1291" s="7" t="str">
        <f t="shared" si="63"/>
        <v/>
      </c>
      <c r="K1291" s="206"/>
    </row>
    <row r="1292" spans="1:11" hidden="1">
      <c r="A1292" s="93">
        <v>750</v>
      </c>
      <c r="B1292" s="181"/>
      <c r="C1292" s="5"/>
      <c r="D1292" s="180"/>
      <c r="E1292" s="117"/>
      <c r="F1292" s="117"/>
      <c r="G1292" s="117"/>
      <c r="H1292" s="117"/>
      <c r="I1292" s="117"/>
      <c r="J1292" s="7" t="str">
        <f t="shared" si="63"/>
        <v/>
      </c>
      <c r="K1292" s="206"/>
    </row>
    <row r="1293" spans="1:11" ht="16.5" thickBot="1">
      <c r="A1293" s="94">
        <v>755</v>
      </c>
      <c r="B1293" s="183"/>
      <c r="C1293" s="183" t="s">
        <v>173</v>
      </c>
      <c r="D1293" s="384">
        <f>+B1293</f>
        <v>0</v>
      </c>
      <c r="E1293" s="185">
        <f>SUM(E1178,E1181,E1187,E1195,E1196,E1214,E1218,E1224,E1227,E1228,E1229,E1230,E1231,E1240,E1246,E1247,E1248,E1249,E1256,E1260,E1261,E1262,E1263,E1266,E1267,E1275,E1278,E1279,E1284)+E1289</f>
        <v>840895</v>
      </c>
      <c r="F1293" s="185">
        <f>SUM(F1178,F1181,F1187,F1195,F1196,F1214,F1218,F1224,F1227,F1228,F1229,F1230,F1231,F1240,F1246,F1247,F1248,F1249,F1256,F1260,F1261,F1262,F1263,F1266,F1267,F1275,F1278,F1279,F1284)+F1289</f>
        <v>877354</v>
      </c>
      <c r="G1293" s="185">
        <f>SUM(G1178,G1181,G1187,G1195,G1196,G1214,G1218,G1224,G1227,G1228,G1229,G1230,G1231,G1240,G1246,G1247,G1248,G1249,G1256,G1260,G1261,G1262,G1263,G1266,G1267,G1275,G1278,G1279,G1284)+G1289</f>
        <v>945575</v>
      </c>
      <c r="H1293" s="185">
        <f>SUM(H1178,H1181,H1187,H1195,H1196,H1214,H1218,H1224,H1227,H1228,H1229,H1230,H1231,H1240,H1246,H1247,H1248,H1249,H1256,H1260,H1261,H1262,H1263,H1266,H1267,H1275,H1278,H1279,H1284)+H1289</f>
        <v>1012575</v>
      </c>
      <c r="I1293" s="185">
        <f>SUM(I1178,I1181,I1187,I1195,I1196,I1214,I1218,I1224,I1227,I1228,I1229,I1230,I1231,I1240,I1246,I1247,I1248,I1249,I1256,I1260,I1261,I1262,I1263,I1266,I1267,I1275,I1278,I1279,I1284)+I1289</f>
        <v>1072075</v>
      </c>
      <c r="J1293" s="7">
        <f t="shared" si="63"/>
        <v>1</v>
      </c>
      <c r="K1293" s="373" t="str">
        <f>LEFT(C1175,1)</f>
        <v>5</v>
      </c>
    </row>
    <row r="1294" spans="1:11" ht="16.5" thickTop="1">
      <c r="A1294" s="94">
        <v>760</v>
      </c>
      <c r="B1294" s="374" t="s">
        <v>524</v>
      </c>
      <c r="C1294" s="375"/>
      <c r="J1294" s="7">
        <v>1</v>
      </c>
    </row>
    <row r="1295" spans="1:11">
      <c r="A1295" s="93">
        <v>765</v>
      </c>
      <c r="B1295" s="376"/>
      <c r="C1295" s="376"/>
      <c r="D1295" s="377"/>
      <c r="E1295" s="376"/>
      <c r="F1295" s="376"/>
      <c r="G1295" s="376"/>
      <c r="H1295" s="376"/>
      <c r="I1295" s="376"/>
      <c r="J1295" s="7">
        <v>1</v>
      </c>
    </row>
    <row r="1296" spans="1:11">
      <c r="A1296" s="93">
        <v>775</v>
      </c>
      <c r="B1296" s="378"/>
      <c r="C1296" s="378"/>
      <c r="D1296" s="378"/>
      <c r="E1296" s="378"/>
      <c r="F1296" s="378"/>
      <c r="G1296" s="378"/>
      <c r="H1296" s="378"/>
      <c r="I1296" s="378"/>
      <c r="J1296" s="7">
        <v>1</v>
      </c>
      <c r="K1296" s="378"/>
    </row>
    <row r="1297" spans="1:10" hidden="1">
      <c r="A1297" s="94">
        <v>780</v>
      </c>
      <c r="E1297" s="329"/>
      <c r="F1297" s="329"/>
      <c r="G1297" s="329"/>
      <c r="H1297" s="329"/>
      <c r="I1297" s="329"/>
      <c r="J1297" s="7" t="str">
        <f>(IF(OR($E1297&lt;&gt;0,$F1297&lt;&gt;0,$G1297&lt;&gt;0,$H1297&lt;&gt;0,$I1297&lt;&gt;0),$J$2,""))</f>
        <v/>
      </c>
    </row>
    <row r="1298" spans="1:10">
      <c r="A1298" s="94">
        <v>785</v>
      </c>
      <c r="E1298" s="329"/>
      <c r="F1298" s="329"/>
      <c r="G1298" s="329"/>
      <c r="H1298" s="329"/>
      <c r="I1298" s="329"/>
      <c r="J1298" s="7">
        <v>1</v>
      </c>
    </row>
    <row r="1299" spans="1:10" ht="15.75" customHeight="1">
      <c r="A1299" s="94">
        <v>790</v>
      </c>
      <c r="B1299" s="478" t="str">
        <f>$B$7</f>
        <v>ПРОГНОЗА ЗА ПЕРИОДА 2024-2027 г. НА ПОСТЪПЛЕНИЯТА ОТ МЕСТНИ ПРИХОДИ  И НА РАЗХОДИТЕ ЗА МЕСТНИ ДЕЙНОСТИ</v>
      </c>
      <c r="C1299" s="478"/>
      <c r="D1299" s="478"/>
      <c r="E1299" s="265"/>
      <c r="F1299" s="117"/>
      <c r="G1299" s="117"/>
      <c r="H1299" s="117"/>
      <c r="I1299" s="117"/>
      <c r="J1299" s="7">
        <v>1</v>
      </c>
    </row>
    <row r="1300" spans="1:10">
      <c r="A1300" s="94">
        <v>795</v>
      </c>
      <c r="B1300" s="5"/>
      <c r="C1300" s="5"/>
      <c r="D1300" s="6"/>
      <c r="E1300" s="341" t="s">
        <v>10</v>
      </c>
      <c r="F1300" s="341" t="s">
        <v>11</v>
      </c>
      <c r="G1300" s="342" t="s">
        <v>517</v>
      </c>
      <c r="H1300" s="343"/>
      <c r="I1300" s="344"/>
      <c r="J1300" s="7">
        <v>1</v>
      </c>
    </row>
    <row r="1301" spans="1:10" ht="18.75" customHeight="1">
      <c r="A1301" s="93">
        <v>805</v>
      </c>
      <c r="B1301" s="479" t="str">
        <f>$B$9</f>
        <v>Община Първомай</v>
      </c>
      <c r="C1301" s="479"/>
      <c r="D1301" s="479"/>
      <c r="E1301" s="18">
        <f>$E$9</f>
        <v>45292</v>
      </c>
      <c r="F1301" s="19">
        <f>$F$9</f>
        <v>46752</v>
      </c>
      <c r="G1301" s="117"/>
      <c r="H1301" s="117"/>
      <c r="I1301" s="117"/>
      <c r="J1301" s="7">
        <v>1</v>
      </c>
    </row>
    <row r="1302" spans="1:10">
      <c r="A1302" s="94">
        <v>810</v>
      </c>
      <c r="B1302" s="5" t="str">
        <f>$B$10</f>
        <v>(наименование на разпоредителя с бюджет)</v>
      </c>
      <c r="C1302" s="5"/>
      <c r="D1302" s="6"/>
      <c r="E1302" s="117"/>
      <c r="F1302" s="117"/>
      <c r="G1302" s="117"/>
      <c r="H1302" s="117"/>
      <c r="I1302" s="117"/>
      <c r="J1302" s="7">
        <v>1</v>
      </c>
    </row>
    <row r="1303" spans="1:10">
      <c r="A1303" s="94">
        <v>815</v>
      </c>
      <c r="B1303" s="5"/>
      <c r="C1303" s="5"/>
      <c r="D1303" s="6"/>
      <c r="E1303" s="117"/>
      <c r="F1303" s="117"/>
      <c r="G1303" s="117"/>
      <c r="H1303" s="117"/>
      <c r="I1303" s="117"/>
      <c r="J1303" s="7">
        <v>1</v>
      </c>
    </row>
    <row r="1304" spans="1:10" ht="19.5" customHeight="1">
      <c r="A1304" s="86">
        <v>525</v>
      </c>
      <c r="B1304" s="474" t="str">
        <f>$B$12</f>
        <v>Първомай</v>
      </c>
      <c r="C1304" s="474"/>
      <c r="D1304" s="474"/>
      <c r="E1304" s="16" t="s">
        <v>176</v>
      </c>
      <c r="F1304" s="379" t="str">
        <f>$F$12</f>
        <v>6610</v>
      </c>
      <c r="G1304" s="117"/>
      <c r="H1304" s="117"/>
      <c r="I1304" s="117"/>
      <c r="J1304" s="7">
        <v>1</v>
      </c>
    </row>
    <row r="1305" spans="1:10">
      <c r="A1305" s="93">
        <v>820</v>
      </c>
      <c r="B1305" s="23" t="str">
        <f>$B$13</f>
        <v>(наименование на първостепенния разпоредител с бюджет)</v>
      </c>
      <c r="C1305" s="5"/>
      <c r="D1305" s="6"/>
      <c r="E1305" s="265"/>
      <c r="F1305" s="117"/>
      <c r="G1305" s="117"/>
      <c r="H1305" s="117"/>
      <c r="I1305" s="117"/>
      <c r="J1305" s="7">
        <v>1</v>
      </c>
    </row>
    <row r="1306" spans="1:10">
      <c r="A1306" s="94">
        <v>821</v>
      </c>
      <c r="B1306" s="121"/>
      <c r="C1306" s="117"/>
      <c r="D1306" s="213"/>
      <c r="E1306" s="117"/>
      <c r="F1306" s="117"/>
      <c r="G1306" s="117"/>
      <c r="H1306" s="117"/>
      <c r="I1306" s="117"/>
      <c r="J1306" s="7">
        <v>1</v>
      </c>
    </row>
    <row r="1307" spans="1:10">
      <c r="A1307" s="94">
        <v>822</v>
      </c>
      <c r="B1307" s="5"/>
      <c r="C1307" s="5"/>
      <c r="D1307" s="6"/>
      <c r="E1307" s="117"/>
      <c r="F1307" s="117"/>
      <c r="G1307" s="117"/>
      <c r="H1307" s="117"/>
      <c r="I1307" s="117"/>
      <c r="J1307" s="7">
        <v>1</v>
      </c>
    </row>
    <row r="1308" spans="1:10" ht="16.5">
      <c r="A1308" s="94">
        <v>823</v>
      </c>
      <c r="B1308" s="125"/>
      <c r="C1308" s="126"/>
      <c r="D1308" s="346" t="s">
        <v>518</v>
      </c>
      <c r="E1308" s="33" t="str">
        <f>$E$19</f>
        <v>Годишен отчет</v>
      </c>
      <c r="F1308" s="34" t="str">
        <f>$F$19</f>
        <v>Проект на бюджет</v>
      </c>
      <c r="G1308" s="34" t="str">
        <f>$G$19</f>
        <v>Прогноза</v>
      </c>
      <c r="H1308" s="34" t="str">
        <f>$H$19</f>
        <v>Прогноза</v>
      </c>
      <c r="I1308" s="34" t="str">
        <f>$I$19</f>
        <v>Прогноза</v>
      </c>
      <c r="J1308" s="7">
        <v>1</v>
      </c>
    </row>
    <row r="1309" spans="1:10">
      <c r="A1309" s="94">
        <v>825</v>
      </c>
      <c r="B1309" s="128" t="s">
        <v>23</v>
      </c>
      <c r="C1309" s="129" t="s">
        <v>24</v>
      </c>
      <c r="D1309" s="347" t="s">
        <v>519</v>
      </c>
      <c r="E1309" s="37">
        <f>$E$20</f>
        <v>2023</v>
      </c>
      <c r="F1309" s="38">
        <f>$F$20</f>
        <v>2024</v>
      </c>
      <c r="G1309" s="38">
        <f>$G$20</f>
        <v>2025</v>
      </c>
      <c r="H1309" s="38">
        <f>$H$20</f>
        <v>2026</v>
      </c>
      <c r="I1309" s="38">
        <f>$I$20</f>
        <v>2027</v>
      </c>
      <c r="J1309" s="7">
        <v>1</v>
      </c>
    </row>
    <row r="1310" spans="1:10" ht="18.75">
      <c r="A1310" s="94"/>
      <c r="B1310" s="132"/>
      <c r="C1310" s="133"/>
      <c r="D1310" s="348" t="s">
        <v>179</v>
      </c>
      <c r="E1310" s="42"/>
      <c r="F1310" s="42"/>
      <c r="G1310" s="43"/>
      <c r="H1310" s="42"/>
      <c r="I1310" s="42"/>
      <c r="J1310" s="7">
        <v>1</v>
      </c>
    </row>
    <row r="1311" spans="1:10">
      <c r="A1311" s="94"/>
      <c r="B1311" s="349"/>
      <c r="C1311" s="380" t="e">
        <f>VLOOKUP(D1311,OP_LIST2,2,FALSE())</f>
        <v>#N/A</v>
      </c>
      <c r="D1311" s="381"/>
      <c r="E1311" s="140"/>
      <c r="F1311" s="140"/>
      <c r="G1311" s="140"/>
      <c r="H1311" s="140"/>
      <c r="I1311" s="140"/>
      <c r="J1311" s="7">
        <v>1</v>
      </c>
    </row>
    <row r="1312" spans="1:10">
      <c r="A1312" s="94"/>
      <c r="B1312" s="352"/>
      <c r="C1312" s="353">
        <f>VLOOKUP(D1313,GROUPS2,2,FALSE())</f>
        <v>601</v>
      </c>
      <c r="D1312" s="381" t="s">
        <v>520</v>
      </c>
      <c r="E1312" s="139"/>
      <c r="F1312" s="139"/>
      <c r="G1312" s="139"/>
      <c r="H1312" s="139"/>
      <c r="I1312" s="139"/>
      <c r="J1312" s="7">
        <v>1</v>
      </c>
    </row>
    <row r="1313" spans="1:11">
      <c r="A1313" s="94"/>
      <c r="B1313" s="354"/>
      <c r="C1313" s="382">
        <f>+C1312</f>
        <v>601</v>
      </c>
      <c r="D1313" s="383" t="s">
        <v>529</v>
      </c>
      <c r="E1313" s="139"/>
      <c r="F1313" s="139"/>
      <c r="G1313" s="139"/>
      <c r="H1313" s="139"/>
      <c r="I1313" s="139"/>
      <c r="J1313" s="7">
        <v>1</v>
      </c>
    </row>
    <row r="1314" spans="1:11">
      <c r="A1314" s="94"/>
      <c r="B1314" s="357"/>
      <c r="C1314" s="358"/>
      <c r="D1314" s="359" t="s">
        <v>522</v>
      </c>
      <c r="E1314" s="360"/>
      <c r="F1314" s="360"/>
      <c r="G1314" s="360"/>
      <c r="H1314" s="360"/>
      <c r="I1314" s="360"/>
      <c r="J1314" s="7">
        <v>1</v>
      </c>
    </row>
    <row r="1315" spans="1:11" ht="15.75" customHeight="1">
      <c r="A1315" s="94"/>
      <c r="B1315" s="141">
        <v>100</v>
      </c>
      <c r="C1315" s="475" t="s">
        <v>180</v>
      </c>
      <c r="D1315" s="475"/>
      <c r="E1315" s="142">
        <f>SUM(E1316:E1317)</f>
        <v>73956</v>
      </c>
      <c r="F1315" s="142">
        <f>SUM(F1316:F1317)</f>
        <v>92290</v>
      </c>
      <c r="G1315" s="142">
        <f>SUM(G1316:G1317)</f>
        <v>105000</v>
      </c>
      <c r="H1315" s="142">
        <f>SUM(H1316:H1317)</f>
        <v>113000</v>
      </c>
      <c r="I1315" s="142">
        <f>SUM(I1316:I1317)</f>
        <v>131000</v>
      </c>
      <c r="J1315" s="7">
        <f t="shared" ref="J1315:J1346" si="64">(IF(OR($E1315&lt;&gt;0,$F1315&lt;&gt;0,$G1315&lt;&gt;0,$H1315&lt;&gt;0,$I1315&lt;&gt;0),$J$2,""))</f>
        <v>1</v>
      </c>
      <c r="K1315" s="206"/>
    </row>
    <row r="1316" spans="1:11">
      <c r="A1316" s="94"/>
      <c r="B1316" s="67"/>
      <c r="C1316" s="49">
        <v>101</v>
      </c>
      <c r="D1316" s="50" t="s">
        <v>181</v>
      </c>
      <c r="E1316" s="55">
        <v>73956</v>
      </c>
      <c r="F1316" s="55">
        <v>92290</v>
      </c>
      <c r="G1316" s="55">
        <v>105000</v>
      </c>
      <c r="H1316" s="55">
        <v>113000</v>
      </c>
      <c r="I1316" s="55">
        <v>131000</v>
      </c>
      <c r="J1316" s="7">
        <f t="shared" si="64"/>
        <v>1</v>
      </c>
      <c r="K1316" s="206"/>
    </row>
    <row r="1317" spans="1:11" hidden="1">
      <c r="B1317" s="67"/>
      <c r="C1317" s="49">
        <v>102</v>
      </c>
      <c r="D1317" s="50" t="s">
        <v>182</v>
      </c>
      <c r="E1317" s="77"/>
      <c r="F1317" s="77"/>
      <c r="G1317" s="77"/>
      <c r="H1317" s="77"/>
      <c r="I1317" s="77"/>
      <c r="J1317" s="7" t="str">
        <f t="shared" si="64"/>
        <v/>
      </c>
      <c r="K1317" s="206"/>
    </row>
    <row r="1318" spans="1:11">
      <c r="B1318" s="141">
        <v>200</v>
      </c>
      <c r="C1318" s="476" t="s">
        <v>183</v>
      </c>
      <c r="D1318" s="476"/>
      <c r="E1318" s="142">
        <f>SUM(E1319:E1323)</f>
        <v>24487</v>
      </c>
      <c r="F1318" s="142">
        <f>SUM(F1319:F1323)</f>
        <v>32060</v>
      </c>
      <c r="G1318" s="142">
        <f>SUM(G1319:G1323)</f>
        <v>42500</v>
      </c>
      <c r="H1318" s="142">
        <f>SUM(H1319:H1323)</f>
        <v>42500</v>
      </c>
      <c r="I1318" s="142">
        <f>SUM(I1319:I1323)</f>
        <v>42500</v>
      </c>
      <c r="J1318" s="7">
        <f t="shared" si="64"/>
        <v>1</v>
      </c>
      <c r="K1318" s="206"/>
    </row>
    <row r="1319" spans="1:11" hidden="1">
      <c r="B1319" s="71"/>
      <c r="C1319" s="49">
        <v>201</v>
      </c>
      <c r="D1319" s="50" t="s">
        <v>184</v>
      </c>
      <c r="E1319" s="77"/>
      <c r="F1319" s="77"/>
      <c r="G1319" s="77"/>
      <c r="H1319" s="77"/>
      <c r="I1319" s="77"/>
      <c r="J1319" s="7" t="str">
        <f t="shared" si="64"/>
        <v/>
      </c>
      <c r="K1319" s="206"/>
    </row>
    <row r="1320" spans="1:11">
      <c r="B1320" s="48"/>
      <c r="C1320" s="49">
        <v>202</v>
      </c>
      <c r="D1320" s="76" t="s">
        <v>185</v>
      </c>
      <c r="E1320" s="55">
        <v>21631</v>
      </c>
      <c r="F1320" s="55">
        <v>30000</v>
      </c>
      <c r="G1320" s="55">
        <v>40000</v>
      </c>
      <c r="H1320" s="55">
        <v>40000</v>
      </c>
      <c r="I1320" s="55">
        <v>40000</v>
      </c>
      <c r="J1320" s="7">
        <f t="shared" si="64"/>
        <v>1</v>
      </c>
      <c r="K1320" s="206"/>
    </row>
    <row r="1321" spans="1:11">
      <c r="B1321" s="48"/>
      <c r="C1321" s="49">
        <v>205</v>
      </c>
      <c r="D1321" s="76" t="s">
        <v>186</v>
      </c>
      <c r="E1321" s="55">
        <v>1409</v>
      </c>
      <c r="F1321" s="55">
        <v>2060</v>
      </c>
      <c r="G1321" s="55">
        <v>2500</v>
      </c>
      <c r="H1321" s="55">
        <v>2500</v>
      </c>
      <c r="I1321" s="55">
        <v>2500</v>
      </c>
      <c r="J1321" s="7">
        <f t="shared" si="64"/>
        <v>1</v>
      </c>
      <c r="K1321" s="206"/>
    </row>
    <row r="1322" spans="1:11" ht="18.75" customHeight="1">
      <c r="B1322" s="48"/>
      <c r="C1322" s="49">
        <v>208</v>
      </c>
      <c r="D1322" s="79" t="s">
        <v>187</v>
      </c>
      <c r="E1322" s="77">
        <v>1021</v>
      </c>
      <c r="F1322" s="77"/>
      <c r="G1322" s="77"/>
      <c r="H1322" s="77"/>
      <c r="I1322" s="77"/>
      <c r="J1322" s="7">
        <f t="shared" si="64"/>
        <v>1</v>
      </c>
      <c r="K1322" s="206"/>
    </row>
    <row r="1323" spans="1:11">
      <c r="B1323" s="71"/>
      <c r="C1323" s="49">
        <v>209</v>
      </c>
      <c r="D1323" s="80" t="s">
        <v>188</v>
      </c>
      <c r="E1323" s="55">
        <v>426</v>
      </c>
      <c r="F1323" s="55"/>
      <c r="G1323" s="55"/>
      <c r="H1323" s="55"/>
      <c r="I1323" s="55"/>
      <c r="J1323" s="7">
        <f t="shared" si="64"/>
        <v>1</v>
      </c>
      <c r="K1323" s="206"/>
    </row>
    <row r="1324" spans="1:11">
      <c r="B1324" s="141">
        <v>500</v>
      </c>
      <c r="C1324" s="476" t="s">
        <v>189</v>
      </c>
      <c r="D1324" s="476"/>
      <c r="E1324" s="142">
        <f>SUM(E1325:E1331)</f>
        <v>14775</v>
      </c>
      <c r="F1324" s="142">
        <f>SUM(F1325:F1331)</f>
        <v>18130</v>
      </c>
      <c r="G1324" s="142">
        <f>SUM(G1325:G1331)</f>
        <v>19400</v>
      </c>
      <c r="H1324" s="142">
        <f>SUM(H1325:H1331)</f>
        <v>21200</v>
      </c>
      <c r="I1324" s="142">
        <f>SUM(I1325:I1331)</f>
        <v>23100</v>
      </c>
      <c r="J1324" s="7">
        <f t="shared" si="64"/>
        <v>1</v>
      </c>
      <c r="K1324" s="206"/>
    </row>
    <row r="1325" spans="1:11">
      <c r="B1325" s="71"/>
      <c r="C1325" s="146">
        <v>551</v>
      </c>
      <c r="D1325" s="147" t="s">
        <v>190</v>
      </c>
      <c r="E1325" s="55">
        <v>8895</v>
      </c>
      <c r="F1325" s="55">
        <v>10960</v>
      </c>
      <c r="G1325" s="55">
        <v>11000</v>
      </c>
      <c r="H1325" s="55">
        <v>12000</v>
      </c>
      <c r="I1325" s="55">
        <v>13000</v>
      </c>
      <c r="J1325" s="7">
        <f t="shared" si="64"/>
        <v>1</v>
      </c>
      <c r="K1325" s="206"/>
    </row>
    <row r="1326" spans="1:11" hidden="1">
      <c r="B1326" s="71"/>
      <c r="C1326" s="146">
        <v>552</v>
      </c>
      <c r="D1326" s="147" t="s">
        <v>191</v>
      </c>
      <c r="E1326" s="77"/>
      <c r="F1326" s="77"/>
      <c r="G1326" s="77"/>
      <c r="H1326" s="77"/>
      <c r="I1326" s="77"/>
      <c r="J1326" s="7" t="str">
        <f t="shared" si="64"/>
        <v/>
      </c>
      <c r="K1326" s="206"/>
    </row>
    <row r="1327" spans="1:11" hidden="1">
      <c r="B1327" s="148"/>
      <c r="C1327" s="146">
        <v>558</v>
      </c>
      <c r="D1327" s="149" t="s">
        <v>49</v>
      </c>
      <c r="E1327" s="52">
        <v>0</v>
      </c>
      <c r="F1327" s="52">
        <v>0</v>
      </c>
      <c r="G1327" s="52">
        <v>0</v>
      </c>
      <c r="H1327" s="52">
        <v>0</v>
      </c>
      <c r="I1327" s="52">
        <v>0</v>
      </c>
      <c r="J1327" s="7" t="str">
        <f t="shared" si="64"/>
        <v/>
      </c>
      <c r="K1327" s="206"/>
    </row>
    <row r="1328" spans="1:11">
      <c r="B1328" s="148"/>
      <c r="C1328" s="146">
        <v>560</v>
      </c>
      <c r="D1328" s="149" t="s">
        <v>192</v>
      </c>
      <c r="E1328" s="55">
        <v>3727</v>
      </c>
      <c r="F1328" s="55">
        <v>4530</v>
      </c>
      <c r="G1328" s="55">
        <v>5200</v>
      </c>
      <c r="H1328" s="55">
        <v>5700</v>
      </c>
      <c r="I1328" s="55">
        <v>6300</v>
      </c>
      <c r="J1328" s="7">
        <f t="shared" si="64"/>
        <v>1</v>
      </c>
      <c r="K1328" s="206"/>
    </row>
    <row r="1329" spans="1:11">
      <c r="B1329" s="148"/>
      <c r="C1329" s="146">
        <v>580</v>
      </c>
      <c r="D1329" s="147" t="s">
        <v>193</v>
      </c>
      <c r="E1329" s="55">
        <v>2153</v>
      </c>
      <c r="F1329" s="55">
        <v>2640</v>
      </c>
      <c r="G1329" s="55">
        <v>3200</v>
      </c>
      <c r="H1329" s="55">
        <v>3500</v>
      </c>
      <c r="I1329" s="55">
        <v>3800</v>
      </c>
      <c r="J1329" s="7">
        <f t="shared" si="64"/>
        <v>1</v>
      </c>
      <c r="K1329" s="206"/>
    </row>
    <row r="1330" spans="1:11" hidden="1">
      <c r="B1330" s="71"/>
      <c r="C1330" s="146">
        <v>588</v>
      </c>
      <c r="D1330" s="147" t="s">
        <v>194</v>
      </c>
      <c r="E1330" s="52">
        <v>0</v>
      </c>
      <c r="F1330" s="52">
        <v>0</v>
      </c>
      <c r="G1330" s="52">
        <v>0</v>
      </c>
      <c r="H1330" s="52">
        <v>0</v>
      </c>
      <c r="I1330" s="52">
        <v>0</v>
      </c>
      <c r="J1330" s="7" t="str">
        <f t="shared" si="64"/>
        <v/>
      </c>
      <c r="K1330" s="206"/>
    </row>
    <row r="1331" spans="1:11" hidden="1">
      <c r="B1331" s="71"/>
      <c r="C1331" s="49">
        <v>590</v>
      </c>
      <c r="D1331" s="147" t="s">
        <v>195</v>
      </c>
      <c r="E1331" s="77"/>
      <c r="F1331" s="77"/>
      <c r="G1331" s="77"/>
      <c r="H1331" s="77"/>
      <c r="I1331" s="77"/>
      <c r="J1331" s="7" t="str">
        <f t="shared" si="64"/>
        <v/>
      </c>
      <c r="K1331" s="206"/>
    </row>
    <row r="1332" spans="1:11" ht="15.75" hidden="1" customHeight="1">
      <c r="A1332" s="93">
        <v>5</v>
      </c>
      <c r="B1332" s="141">
        <v>800</v>
      </c>
      <c r="C1332" s="477" t="s">
        <v>196</v>
      </c>
      <c r="D1332" s="477"/>
      <c r="E1332" s="362"/>
      <c r="F1332" s="362"/>
      <c r="G1332" s="362"/>
      <c r="H1332" s="362"/>
      <c r="I1332" s="362"/>
      <c r="J1332" s="7" t="str">
        <f t="shared" si="64"/>
        <v/>
      </c>
      <c r="K1332" s="206"/>
    </row>
    <row r="1333" spans="1:11">
      <c r="A1333" s="94">
        <v>10</v>
      </c>
      <c r="B1333" s="141">
        <v>1000</v>
      </c>
      <c r="C1333" s="476" t="s">
        <v>197</v>
      </c>
      <c r="D1333" s="476"/>
      <c r="E1333" s="142">
        <f>SUM(E1334:E1350)</f>
        <v>861184</v>
      </c>
      <c r="F1333" s="142">
        <f>SUM(F1334:F1350)</f>
        <v>700100</v>
      </c>
      <c r="G1333" s="142">
        <f>SUM(G1334:G1350)</f>
        <v>917800</v>
      </c>
      <c r="H1333" s="142">
        <f>SUM(H1334:H1350)</f>
        <v>927800</v>
      </c>
      <c r="I1333" s="142">
        <f>SUM(I1334:I1350)</f>
        <v>947800</v>
      </c>
      <c r="J1333" s="7">
        <f t="shared" si="64"/>
        <v>1</v>
      </c>
      <c r="K1333" s="206"/>
    </row>
    <row r="1334" spans="1:11" hidden="1">
      <c r="A1334" s="94">
        <v>15</v>
      </c>
      <c r="B1334" s="48"/>
      <c r="C1334" s="49">
        <v>1011</v>
      </c>
      <c r="D1334" s="76" t="s">
        <v>198</v>
      </c>
      <c r="E1334" s="77"/>
      <c r="F1334" s="77"/>
      <c r="G1334" s="77"/>
      <c r="H1334" s="77"/>
      <c r="I1334" s="77"/>
      <c r="J1334" s="7" t="str">
        <f t="shared" si="64"/>
        <v/>
      </c>
      <c r="K1334" s="206"/>
    </row>
    <row r="1335" spans="1:11" hidden="1">
      <c r="A1335" s="93">
        <v>35</v>
      </c>
      <c r="B1335" s="48"/>
      <c r="C1335" s="49">
        <v>1012</v>
      </c>
      <c r="D1335" s="76" t="s">
        <v>199</v>
      </c>
      <c r="E1335" s="77"/>
      <c r="F1335" s="77"/>
      <c r="G1335" s="77"/>
      <c r="H1335" s="77"/>
      <c r="I1335" s="77"/>
      <c r="J1335" s="7" t="str">
        <f t="shared" si="64"/>
        <v/>
      </c>
      <c r="K1335" s="206"/>
    </row>
    <row r="1336" spans="1:11">
      <c r="A1336" s="94">
        <v>40</v>
      </c>
      <c r="B1336" s="48"/>
      <c r="C1336" s="49">
        <v>1013</v>
      </c>
      <c r="D1336" s="76" t="s">
        <v>200</v>
      </c>
      <c r="E1336" s="55">
        <v>1896</v>
      </c>
      <c r="F1336" s="55">
        <v>2100</v>
      </c>
      <c r="G1336" s="55">
        <v>2100</v>
      </c>
      <c r="H1336" s="55">
        <v>2100</v>
      </c>
      <c r="I1336" s="55">
        <v>2100</v>
      </c>
      <c r="J1336" s="7">
        <f t="shared" si="64"/>
        <v>1</v>
      </c>
      <c r="K1336" s="206"/>
    </row>
    <row r="1337" spans="1:11" hidden="1">
      <c r="A1337" s="94">
        <v>45</v>
      </c>
      <c r="B1337" s="48"/>
      <c r="C1337" s="49">
        <v>1014</v>
      </c>
      <c r="D1337" s="76" t="s">
        <v>201</v>
      </c>
      <c r="E1337" s="77"/>
      <c r="F1337" s="77"/>
      <c r="G1337" s="77"/>
      <c r="H1337" s="77"/>
      <c r="I1337" s="77"/>
      <c r="J1337" s="7" t="str">
        <f t="shared" si="64"/>
        <v/>
      </c>
      <c r="K1337" s="206"/>
    </row>
    <row r="1338" spans="1:11">
      <c r="A1338" s="94">
        <v>50</v>
      </c>
      <c r="B1338" s="48"/>
      <c r="C1338" s="49">
        <v>1015</v>
      </c>
      <c r="D1338" s="76" t="s">
        <v>202</v>
      </c>
      <c r="E1338" s="55">
        <v>201359</v>
      </c>
      <c r="F1338" s="55">
        <v>142000</v>
      </c>
      <c r="G1338" s="55">
        <v>260000</v>
      </c>
      <c r="H1338" s="55">
        <v>260000</v>
      </c>
      <c r="I1338" s="55">
        <v>260000</v>
      </c>
      <c r="J1338" s="7">
        <f t="shared" si="64"/>
        <v>1</v>
      </c>
      <c r="K1338" s="206"/>
    </row>
    <row r="1339" spans="1:11">
      <c r="A1339" s="94">
        <v>55</v>
      </c>
      <c r="B1339" s="48"/>
      <c r="C1339" s="58">
        <v>1016</v>
      </c>
      <c r="D1339" s="78" t="s">
        <v>203</v>
      </c>
      <c r="E1339" s="364">
        <v>402044</v>
      </c>
      <c r="F1339" s="364">
        <v>298000</v>
      </c>
      <c r="G1339" s="364">
        <v>450000</v>
      </c>
      <c r="H1339" s="364">
        <v>450000</v>
      </c>
      <c r="I1339" s="364">
        <v>450000</v>
      </c>
      <c r="J1339" s="7">
        <f t="shared" si="64"/>
        <v>1</v>
      </c>
      <c r="K1339" s="206"/>
    </row>
    <row r="1340" spans="1:11">
      <c r="A1340" s="94">
        <v>60</v>
      </c>
      <c r="B1340" s="67"/>
      <c r="C1340" s="49">
        <v>1020</v>
      </c>
      <c r="D1340" s="50" t="s">
        <v>204</v>
      </c>
      <c r="E1340" s="55">
        <v>191350</v>
      </c>
      <c r="F1340" s="55">
        <v>130000</v>
      </c>
      <c r="G1340" s="55">
        <v>130000</v>
      </c>
      <c r="H1340" s="55">
        <v>130000</v>
      </c>
      <c r="I1340" s="55">
        <v>130000</v>
      </c>
      <c r="J1340" s="7">
        <f t="shared" si="64"/>
        <v>1</v>
      </c>
      <c r="K1340" s="206"/>
    </row>
    <row r="1341" spans="1:11">
      <c r="A1341" s="93">
        <v>65</v>
      </c>
      <c r="B1341" s="48"/>
      <c r="C1341" s="49">
        <v>1030</v>
      </c>
      <c r="D1341" s="76" t="s">
        <v>205</v>
      </c>
      <c r="E1341" s="55">
        <v>57730</v>
      </c>
      <c r="F1341" s="55">
        <v>128000</v>
      </c>
      <c r="G1341" s="55">
        <v>70000</v>
      </c>
      <c r="H1341" s="55">
        <v>80000</v>
      </c>
      <c r="I1341" s="55">
        <v>100000</v>
      </c>
      <c r="J1341" s="7">
        <f t="shared" si="64"/>
        <v>1</v>
      </c>
      <c r="K1341" s="206"/>
    </row>
    <row r="1342" spans="1:11" hidden="1">
      <c r="A1342" s="94">
        <v>70</v>
      </c>
      <c r="B1342" s="48"/>
      <c r="C1342" s="49">
        <v>1051</v>
      </c>
      <c r="D1342" s="76" t="s">
        <v>206</v>
      </c>
      <c r="E1342" s="77"/>
      <c r="F1342" s="77"/>
      <c r="G1342" s="77"/>
      <c r="H1342" s="77"/>
      <c r="I1342" s="77"/>
      <c r="J1342" s="7" t="str">
        <f t="shared" si="64"/>
        <v/>
      </c>
      <c r="K1342" s="206"/>
    </row>
    <row r="1343" spans="1:11" hidden="1">
      <c r="A1343" s="94">
        <v>75</v>
      </c>
      <c r="B1343" s="48"/>
      <c r="C1343" s="49">
        <v>1052</v>
      </c>
      <c r="D1343" s="76" t="s">
        <v>207</v>
      </c>
      <c r="E1343" s="77"/>
      <c r="F1343" s="77"/>
      <c r="G1343" s="77"/>
      <c r="H1343" s="77"/>
      <c r="I1343" s="77"/>
      <c r="J1343" s="7" t="str">
        <f t="shared" si="64"/>
        <v/>
      </c>
      <c r="K1343" s="206"/>
    </row>
    <row r="1344" spans="1:11" hidden="1">
      <c r="A1344" s="94">
        <v>80</v>
      </c>
      <c r="B1344" s="48"/>
      <c r="C1344" s="49">
        <v>1053</v>
      </c>
      <c r="D1344" s="76" t="s">
        <v>208</v>
      </c>
      <c r="E1344" s="77"/>
      <c r="F1344" s="77"/>
      <c r="G1344" s="77"/>
      <c r="H1344" s="77"/>
      <c r="I1344" s="77"/>
      <c r="J1344" s="7" t="str">
        <f t="shared" si="64"/>
        <v/>
      </c>
      <c r="K1344" s="206"/>
    </row>
    <row r="1345" spans="1:11">
      <c r="A1345" s="94">
        <v>80</v>
      </c>
      <c r="B1345" s="48"/>
      <c r="C1345" s="49">
        <v>1062</v>
      </c>
      <c r="D1345" s="50" t="s">
        <v>209</v>
      </c>
      <c r="E1345" s="55">
        <v>5605</v>
      </c>
      <c r="F1345" s="55"/>
      <c r="G1345" s="55">
        <v>4500</v>
      </c>
      <c r="H1345" s="55">
        <v>4500</v>
      </c>
      <c r="I1345" s="55">
        <v>4500</v>
      </c>
      <c r="J1345" s="7">
        <f t="shared" si="64"/>
        <v>1</v>
      </c>
      <c r="K1345" s="206"/>
    </row>
    <row r="1346" spans="1:11" hidden="1">
      <c r="A1346" s="94">
        <v>85</v>
      </c>
      <c r="B1346" s="48"/>
      <c r="C1346" s="49">
        <v>1063</v>
      </c>
      <c r="D1346" s="79" t="s">
        <v>210</v>
      </c>
      <c r="E1346" s="77"/>
      <c r="F1346" s="77"/>
      <c r="G1346" s="77"/>
      <c r="H1346" s="77"/>
      <c r="I1346" s="77"/>
      <c r="J1346" s="7" t="str">
        <f t="shared" si="64"/>
        <v/>
      </c>
      <c r="K1346" s="206"/>
    </row>
    <row r="1347" spans="1:11">
      <c r="A1347" s="94">
        <v>90</v>
      </c>
      <c r="B1347" s="48"/>
      <c r="C1347" s="49">
        <v>1069</v>
      </c>
      <c r="D1347" s="79" t="s">
        <v>211</v>
      </c>
      <c r="E1347" s="55">
        <v>1200</v>
      </c>
      <c r="F1347" s="55"/>
      <c r="G1347" s="55">
        <v>1200</v>
      </c>
      <c r="H1347" s="55">
        <v>1200</v>
      </c>
      <c r="I1347" s="55">
        <v>1200</v>
      </c>
      <c r="J1347" s="7">
        <f t="shared" ref="J1347:J1378" si="65">(IF(OR($E1347&lt;&gt;0,$F1347&lt;&gt;0,$G1347&lt;&gt;0,$H1347&lt;&gt;0,$I1347&lt;&gt;0),$J$2,""))</f>
        <v>1</v>
      </c>
      <c r="K1347" s="206"/>
    </row>
    <row r="1348" spans="1:11" hidden="1">
      <c r="A1348" s="94">
        <v>90</v>
      </c>
      <c r="B1348" s="67"/>
      <c r="C1348" s="49">
        <v>1091</v>
      </c>
      <c r="D1348" s="76" t="s">
        <v>212</v>
      </c>
      <c r="E1348" s="77"/>
      <c r="F1348" s="77"/>
      <c r="G1348" s="77"/>
      <c r="H1348" s="77"/>
      <c r="I1348" s="77"/>
      <c r="J1348" s="7" t="str">
        <f t="shared" si="65"/>
        <v/>
      </c>
      <c r="K1348" s="206"/>
    </row>
    <row r="1349" spans="1:11" hidden="1">
      <c r="A1349" s="93">
        <v>115</v>
      </c>
      <c r="B1349" s="48"/>
      <c r="C1349" s="49">
        <v>1092</v>
      </c>
      <c r="D1349" s="76" t="s">
        <v>213</v>
      </c>
      <c r="E1349" s="77"/>
      <c r="F1349" s="77"/>
      <c r="G1349" s="77"/>
      <c r="H1349" s="77"/>
      <c r="I1349" s="77"/>
      <c r="J1349" s="7" t="str">
        <f t="shared" si="65"/>
        <v/>
      </c>
      <c r="K1349" s="206"/>
    </row>
    <row r="1350" spans="1:11" hidden="1">
      <c r="A1350" s="93">
        <v>125</v>
      </c>
      <c r="B1350" s="48"/>
      <c r="C1350" s="49">
        <v>1098</v>
      </c>
      <c r="D1350" s="76" t="s">
        <v>214</v>
      </c>
      <c r="E1350" s="77"/>
      <c r="F1350" s="77"/>
      <c r="G1350" s="77"/>
      <c r="H1350" s="77"/>
      <c r="I1350" s="77"/>
      <c r="J1350" s="7" t="str">
        <f t="shared" si="65"/>
        <v/>
      </c>
      <c r="K1350" s="206"/>
    </row>
    <row r="1351" spans="1:11">
      <c r="A1351" s="94">
        <v>130</v>
      </c>
      <c r="B1351" s="141">
        <v>1900</v>
      </c>
      <c r="C1351" s="471" t="s">
        <v>215</v>
      </c>
      <c r="D1351" s="471"/>
      <c r="E1351" s="142">
        <f>SUM(E1352:E1354)</f>
        <v>426</v>
      </c>
      <c r="F1351" s="142">
        <f>SUM(F1352:F1354)</f>
        <v>0</v>
      </c>
      <c r="G1351" s="142">
        <f>SUM(G1352:G1354)</f>
        <v>0</v>
      </c>
      <c r="H1351" s="142">
        <f>SUM(H1352:H1354)</f>
        <v>0</v>
      </c>
      <c r="I1351" s="142">
        <f>SUM(I1352:I1354)</f>
        <v>0</v>
      </c>
      <c r="J1351" s="7">
        <f t="shared" si="65"/>
        <v>1</v>
      </c>
      <c r="K1351" s="206"/>
    </row>
    <row r="1352" spans="1:11">
      <c r="A1352" s="94">
        <v>135</v>
      </c>
      <c r="B1352" s="48"/>
      <c r="C1352" s="49">
        <v>1901</v>
      </c>
      <c r="D1352" s="104" t="s">
        <v>216</v>
      </c>
      <c r="E1352" s="55">
        <v>330</v>
      </c>
      <c r="F1352" s="55"/>
      <c r="G1352" s="55"/>
      <c r="H1352" s="55"/>
      <c r="I1352" s="55"/>
      <c r="J1352" s="7">
        <f t="shared" si="65"/>
        <v>1</v>
      </c>
      <c r="K1352" s="206"/>
    </row>
    <row r="1353" spans="1:11">
      <c r="A1353" s="94">
        <v>140</v>
      </c>
      <c r="B1353" s="153"/>
      <c r="C1353" s="49">
        <v>1981</v>
      </c>
      <c r="D1353" s="104" t="s">
        <v>217</v>
      </c>
      <c r="E1353" s="55">
        <v>96</v>
      </c>
      <c r="F1353" s="55"/>
      <c r="G1353" s="55"/>
      <c r="H1353" s="55"/>
      <c r="I1353" s="55"/>
      <c r="J1353" s="7">
        <f t="shared" si="65"/>
        <v>1</v>
      </c>
      <c r="K1353" s="206"/>
    </row>
    <row r="1354" spans="1:11" hidden="1">
      <c r="A1354" s="94">
        <v>145</v>
      </c>
      <c r="B1354" s="48"/>
      <c r="C1354" s="49">
        <v>1991</v>
      </c>
      <c r="D1354" s="104" t="s">
        <v>218</v>
      </c>
      <c r="E1354" s="77"/>
      <c r="F1354" s="77"/>
      <c r="G1354" s="77"/>
      <c r="H1354" s="77"/>
      <c r="I1354" s="77"/>
      <c r="J1354" s="7" t="str">
        <f t="shared" si="65"/>
        <v/>
      </c>
      <c r="K1354" s="206"/>
    </row>
    <row r="1355" spans="1:11" hidden="1">
      <c r="A1355" s="94">
        <v>150</v>
      </c>
      <c r="B1355" s="141">
        <v>2100</v>
      </c>
      <c r="C1355" s="471" t="s">
        <v>219</v>
      </c>
      <c r="D1355" s="471"/>
      <c r="E1355" s="150">
        <f>SUM(E1356:E1360)</f>
        <v>0</v>
      </c>
      <c r="F1355" s="150">
        <f>SUM(F1356:F1360)</f>
        <v>0</v>
      </c>
      <c r="G1355" s="150">
        <f>SUM(G1356:G1360)</f>
        <v>0</v>
      </c>
      <c r="H1355" s="150">
        <f>SUM(H1356:H1360)</f>
        <v>0</v>
      </c>
      <c r="I1355" s="150">
        <f>SUM(I1356:I1360)</f>
        <v>0</v>
      </c>
      <c r="J1355" s="7" t="str">
        <f t="shared" si="65"/>
        <v/>
      </c>
      <c r="K1355" s="206"/>
    </row>
    <row r="1356" spans="1:11" hidden="1">
      <c r="A1356" s="94">
        <v>155</v>
      </c>
      <c r="B1356" s="48"/>
      <c r="C1356" s="49">
        <v>2110</v>
      </c>
      <c r="D1356" s="79" t="s">
        <v>220</v>
      </c>
      <c r="E1356" s="77"/>
      <c r="F1356" s="77"/>
      <c r="G1356" s="77"/>
      <c r="H1356" s="77"/>
      <c r="I1356" s="77"/>
      <c r="J1356" s="7" t="str">
        <f t="shared" si="65"/>
        <v/>
      </c>
      <c r="K1356" s="206"/>
    </row>
    <row r="1357" spans="1:11" hidden="1">
      <c r="A1357" s="94">
        <v>160</v>
      </c>
      <c r="B1357" s="153"/>
      <c r="C1357" s="49">
        <v>2120</v>
      </c>
      <c r="D1357" s="79" t="s">
        <v>221</v>
      </c>
      <c r="E1357" s="77"/>
      <c r="F1357" s="77"/>
      <c r="G1357" s="77"/>
      <c r="H1357" s="77"/>
      <c r="I1357" s="77"/>
      <c r="J1357" s="7" t="str">
        <f t="shared" si="65"/>
        <v/>
      </c>
      <c r="K1357" s="206"/>
    </row>
    <row r="1358" spans="1:11" hidden="1">
      <c r="A1358" s="94">
        <v>165</v>
      </c>
      <c r="B1358" s="153"/>
      <c r="C1358" s="49">
        <v>2125</v>
      </c>
      <c r="D1358" s="79" t="s">
        <v>222</v>
      </c>
      <c r="E1358" s="52">
        <v>0</v>
      </c>
      <c r="F1358" s="52">
        <v>0</v>
      </c>
      <c r="G1358" s="52">
        <v>0</v>
      </c>
      <c r="H1358" s="52">
        <v>0</v>
      </c>
      <c r="I1358" s="52">
        <v>0</v>
      </c>
      <c r="J1358" s="7" t="str">
        <f t="shared" si="65"/>
        <v/>
      </c>
      <c r="K1358" s="206"/>
    </row>
    <row r="1359" spans="1:11" hidden="1">
      <c r="A1359" s="94">
        <v>175</v>
      </c>
      <c r="B1359" s="71"/>
      <c r="C1359" s="49">
        <v>2140</v>
      </c>
      <c r="D1359" s="79" t="s">
        <v>223</v>
      </c>
      <c r="E1359" s="52">
        <v>0</v>
      </c>
      <c r="F1359" s="52">
        <v>0</v>
      </c>
      <c r="G1359" s="52">
        <v>0</v>
      </c>
      <c r="H1359" s="52">
        <v>0</v>
      </c>
      <c r="I1359" s="52">
        <v>0</v>
      </c>
      <c r="J1359" s="7" t="str">
        <f t="shared" si="65"/>
        <v/>
      </c>
      <c r="K1359" s="206"/>
    </row>
    <row r="1360" spans="1:11" hidden="1">
      <c r="A1360" s="94">
        <v>180</v>
      </c>
      <c r="B1360" s="48"/>
      <c r="C1360" s="49">
        <v>2190</v>
      </c>
      <c r="D1360" s="79" t="s">
        <v>224</v>
      </c>
      <c r="E1360" s="77"/>
      <c r="F1360" s="77"/>
      <c r="G1360" s="77"/>
      <c r="H1360" s="77"/>
      <c r="I1360" s="77"/>
      <c r="J1360" s="7" t="str">
        <f t="shared" si="65"/>
        <v/>
      </c>
      <c r="K1360" s="206"/>
    </row>
    <row r="1361" spans="1:11" hidden="1">
      <c r="A1361" s="94">
        <v>185</v>
      </c>
      <c r="B1361" s="141">
        <v>2200</v>
      </c>
      <c r="C1361" s="471" t="s">
        <v>225</v>
      </c>
      <c r="D1361" s="471"/>
      <c r="E1361" s="150">
        <f>SUM(E1362:E1363)</f>
        <v>0</v>
      </c>
      <c r="F1361" s="150">
        <f>SUM(F1362:F1363)</f>
        <v>0</v>
      </c>
      <c r="G1361" s="150">
        <f>SUM(G1362:G1363)</f>
        <v>0</v>
      </c>
      <c r="H1361" s="150">
        <f>SUM(H1362:H1363)</f>
        <v>0</v>
      </c>
      <c r="I1361" s="150">
        <f>SUM(I1362:I1363)</f>
        <v>0</v>
      </c>
      <c r="J1361" s="7" t="str">
        <f t="shared" si="65"/>
        <v/>
      </c>
      <c r="K1361" s="206"/>
    </row>
    <row r="1362" spans="1:11" hidden="1">
      <c r="A1362" s="94">
        <v>190</v>
      </c>
      <c r="B1362" s="48"/>
      <c r="C1362" s="49">
        <v>2221</v>
      </c>
      <c r="D1362" s="50" t="s">
        <v>226</v>
      </c>
      <c r="E1362" s="77"/>
      <c r="F1362" s="77"/>
      <c r="G1362" s="77"/>
      <c r="H1362" s="77"/>
      <c r="I1362" s="77"/>
      <c r="J1362" s="7" t="str">
        <f t="shared" si="65"/>
        <v/>
      </c>
      <c r="K1362" s="206"/>
    </row>
    <row r="1363" spans="1:11" hidden="1">
      <c r="A1363" s="94">
        <v>200</v>
      </c>
      <c r="B1363" s="48"/>
      <c r="C1363" s="49">
        <v>2224</v>
      </c>
      <c r="D1363" s="50" t="s">
        <v>227</v>
      </c>
      <c r="E1363" s="77"/>
      <c r="F1363" s="77"/>
      <c r="G1363" s="77"/>
      <c r="H1363" s="77"/>
      <c r="I1363" s="77"/>
      <c r="J1363" s="7" t="str">
        <f t="shared" si="65"/>
        <v/>
      </c>
      <c r="K1363" s="206"/>
    </row>
    <row r="1364" spans="1:11" hidden="1">
      <c r="A1364" s="94">
        <v>200</v>
      </c>
      <c r="B1364" s="141">
        <v>2500</v>
      </c>
      <c r="C1364" s="471" t="s">
        <v>228</v>
      </c>
      <c r="D1364" s="471"/>
      <c r="E1364" s="362"/>
      <c r="F1364" s="362"/>
      <c r="G1364" s="362"/>
      <c r="H1364" s="362"/>
      <c r="I1364" s="362"/>
      <c r="J1364" s="7" t="str">
        <f t="shared" si="65"/>
        <v/>
      </c>
      <c r="K1364" s="206"/>
    </row>
    <row r="1365" spans="1:11" ht="15.75" hidden="1" customHeight="1">
      <c r="A1365" s="94">
        <v>205</v>
      </c>
      <c r="B1365" s="141">
        <v>2600</v>
      </c>
      <c r="C1365" s="473" t="s">
        <v>229</v>
      </c>
      <c r="D1365" s="473"/>
      <c r="E1365" s="362"/>
      <c r="F1365" s="362"/>
      <c r="G1365" s="362"/>
      <c r="H1365" s="362"/>
      <c r="I1365" s="362"/>
      <c r="J1365" s="7" t="str">
        <f t="shared" si="65"/>
        <v/>
      </c>
      <c r="K1365" s="206"/>
    </row>
    <row r="1366" spans="1:11" ht="15.75" hidden="1" customHeight="1">
      <c r="A1366" s="94">
        <v>210</v>
      </c>
      <c r="B1366" s="141">
        <v>2700</v>
      </c>
      <c r="C1366" s="473" t="s">
        <v>230</v>
      </c>
      <c r="D1366" s="473"/>
      <c r="E1366" s="362"/>
      <c r="F1366" s="362"/>
      <c r="G1366" s="362"/>
      <c r="H1366" s="362"/>
      <c r="I1366" s="362"/>
      <c r="J1366" s="7" t="str">
        <f t="shared" si="65"/>
        <v/>
      </c>
      <c r="K1366" s="206"/>
    </row>
    <row r="1367" spans="1:11" ht="36" hidden="1" customHeight="1">
      <c r="A1367" s="94">
        <v>215</v>
      </c>
      <c r="B1367" s="141">
        <v>2800</v>
      </c>
      <c r="C1367" s="473" t="s">
        <v>523</v>
      </c>
      <c r="D1367" s="473"/>
      <c r="E1367" s="362"/>
      <c r="F1367" s="362"/>
      <c r="G1367" s="362"/>
      <c r="H1367" s="362"/>
      <c r="I1367" s="362"/>
      <c r="J1367" s="7" t="str">
        <f t="shared" si="65"/>
        <v/>
      </c>
      <c r="K1367" s="206"/>
    </row>
    <row r="1368" spans="1:11">
      <c r="A1368" s="93">
        <v>220</v>
      </c>
      <c r="B1368" s="141">
        <v>2900</v>
      </c>
      <c r="C1368" s="471" t="s">
        <v>232</v>
      </c>
      <c r="D1368" s="471"/>
      <c r="E1368" s="142">
        <f>SUM(E1369:E1376)</f>
        <v>111</v>
      </c>
      <c r="F1368" s="142">
        <f>SUM(F1369:F1376)</f>
        <v>0</v>
      </c>
      <c r="G1368" s="142">
        <f>SUM(G1369:G1376)</f>
        <v>0</v>
      </c>
      <c r="H1368" s="142">
        <f>SUM(H1369:H1376)</f>
        <v>0</v>
      </c>
      <c r="I1368" s="142">
        <f>SUM(I1369:I1376)</f>
        <v>0</v>
      </c>
      <c r="J1368" s="7">
        <f t="shared" si="65"/>
        <v>1</v>
      </c>
      <c r="K1368" s="206"/>
    </row>
    <row r="1369" spans="1:11" hidden="1">
      <c r="A1369" s="94">
        <v>225</v>
      </c>
      <c r="B1369" s="153"/>
      <c r="C1369" s="49">
        <v>2910</v>
      </c>
      <c r="D1369" s="155" t="s">
        <v>233</v>
      </c>
      <c r="E1369" s="77"/>
      <c r="F1369" s="77"/>
      <c r="G1369" s="77"/>
      <c r="H1369" s="77"/>
      <c r="I1369" s="77"/>
      <c r="J1369" s="7" t="str">
        <f t="shared" si="65"/>
        <v/>
      </c>
      <c r="K1369" s="206"/>
    </row>
    <row r="1370" spans="1:11" hidden="1">
      <c r="A1370" s="94">
        <v>230</v>
      </c>
      <c r="B1370" s="153"/>
      <c r="C1370" s="49">
        <v>2920</v>
      </c>
      <c r="D1370" s="155" t="s">
        <v>234</v>
      </c>
      <c r="E1370" s="77"/>
      <c r="F1370" s="77"/>
      <c r="G1370" s="77"/>
      <c r="H1370" s="77"/>
      <c r="I1370" s="77"/>
      <c r="J1370" s="7" t="str">
        <f t="shared" si="65"/>
        <v/>
      </c>
      <c r="K1370" s="206"/>
    </row>
    <row r="1371" spans="1:11" hidden="1">
      <c r="A1371" s="94">
        <v>245</v>
      </c>
      <c r="B1371" s="153"/>
      <c r="C1371" s="49">
        <v>2969</v>
      </c>
      <c r="D1371" s="155" t="s">
        <v>235</v>
      </c>
      <c r="E1371" s="77"/>
      <c r="F1371" s="77"/>
      <c r="G1371" s="77"/>
      <c r="H1371" s="77"/>
      <c r="I1371" s="77"/>
      <c r="J1371" s="7" t="str">
        <f t="shared" si="65"/>
        <v/>
      </c>
      <c r="K1371" s="206"/>
    </row>
    <row r="1372" spans="1:11" hidden="1">
      <c r="A1372" s="93">
        <v>220</v>
      </c>
      <c r="B1372" s="153"/>
      <c r="C1372" s="156">
        <v>2970</v>
      </c>
      <c r="D1372" s="157" t="s">
        <v>236</v>
      </c>
      <c r="E1372" s="312"/>
      <c r="F1372" s="312"/>
      <c r="G1372" s="312"/>
      <c r="H1372" s="312"/>
      <c r="I1372" s="312"/>
      <c r="J1372" s="7" t="str">
        <f t="shared" si="65"/>
        <v/>
      </c>
      <c r="K1372" s="206"/>
    </row>
    <row r="1373" spans="1:11" hidden="1">
      <c r="A1373" s="94">
        <v>225</v>
      </c>
      <c r="B1373" s="153"/>
      <c r="C1373" s="49">
        <v>2989</v>
      </c>
      <c r="D1373" s="155" t="s">
        <v>237</v>
      </c>
      <c r="E1373" s="77"/>
      <c r="F1373" s="77"/>
      <c r="G1373" s="77"/>
      <c r="H1373" s="77"/>
      <c r="I1373" s="77"/>
      <c r="J1373" s="7" t="str">
        <f t="shared" si="65"/>
        <v/>
      </c>
      <c r="K1373" s="206"/>
    </row>
    <row r="1374" spans="1:11" hidden="1">
      <c r="A1374" s="94">
        <v>230</v>
      </c>
      <c r="B1374" s="48"/>
      <c r="C1374" s="49">
        <v>2990</v>
      </c>
      <c r="D1374" s="155" t="s">
        <v>238</v>
      </c>
      <c r="E1374" s="77"/>
      <c r="F1374" s="77"/>
      <c r="G1374" s="77"/>
      <c r="H1374" s="77"/>
      <c r="I1374" s="77"/>
      <c r="J1374" s="7" t="str">
        <f t="shared" si="65"/>
        <v/>
      </c>
      <c r="K1374" s="206"/>
    </row>
    <row r="1375" spans="1:11">
      <c r="A1375" s="94">
        <v>235</v>
      </c>
      <c r="B1375" s="48"/>
      <c r="C1375" s="49">
        <v>2991</v>
      </c>
      <c r="D1375" s="155" t="s">
        <v>239</v>
      </c>
      <c r="E1375" s="55">
        <v>111</v>
      </c>
      <c r="F1375" s="55"/>
      <c r="G1375" s="55"/>
      <c r="H1375" s="55"/>
      <c r="I1375" s="55"/>
      <c r="J1375" s="7">
        <f t="shared" si="65"/>
        <v>1</v>
      </c>
      <c r="K1375" s="206"/>
    </row>
    <row r="1376" spans="1:11" hidden="1">
      <c r="A1376" s="94">
        <v>240</v>
      </c>
      <c r="B1376" s="48"/>
      <c r="C1376" s="49">
        <v>2992</v>
      </c>
      <c r="D1376" s="365" t="s">
        <v>240</v>
      </c>
      <c r="E1376" s="77"/>
      <c r="F1376" s="77"/>
      <c r="G1376" s="77"/>
      <c r="H1376" s="77"/>
      <c r="I1376" s="77"/>
      <c r="J1376" s="7" t="str">
        <f t="shared" si="65"/>
        <v/>
      </c>
      <c r="K1376" s="206"/>
    </row>
    <row r="1377" spans="1:11" hidden="1">
      <c r="A1377" s="94">
        <v>245</v>
      </c>
      <c r="B1377" s="141">
        <v>3300</v>
      </c>
      <c r="C1377" s="160" t="s">
        <v>241</v>
      </c>
      <c r="D1377" s="161"/>
      <c r="E1377" s="150">
        <f>SUM(E1378:E1382)</f>
        <v>0</v>
      </c>
      <c r="F1377" s="150">
        <f>SUM(F1378:F1382)</f>
        <v>0</v>
      </c>
      <c r="G1377" s="150">
        <f>SUM(G1378:G1382)</f>
        <v>0</v>
      </c>
      <c r="H1377" s="150">
        <f>SUM(H1378:H1382)</f>
        <v>0</v>
      </c>
      <c r="I1377" s="150">
        <f>SUM(I1378:I1382)</f>
        <v>0</v>
      </c>
      <c r="J1377" s="7" t="str">
        <f t="shared" si="65"/>
        <v/>
      </c>
      <c r="K1377" s="206"/>
    </row>
    <row r="1378" spans="1:11" hidden="1">
      <c r="A1378" s="93">
        <v>250</v>
      </c>
      <c r="B1378" s="71"/>
      <c r="C1378" s="49">
        <v>3301</v>
      </c>
      <c r="D1378" s="162" t="s">
        <v>242</v>
      </c>
      <c r="E1378" s="52">
        <v>0</v>
      </c>
      <c r="F1378" s="52">
        <v>0</v>
      </c>
      <c r="G1378" s="52">
        <v>0</v>
      </c>
      <c r="H1378" s="52">
        <v>0</v>
      </c>
      <c r="I1378" s="52">
        <v>0</v>
      </c>
      <c r="J1378" s="7" t="str">
        <f t="shared" si="65"/>
        <v/>
      </c>
      <c r="K1378" s="206"/>
    </row>
    <row r="1379" spans="1:11" hidden="1">
      <c r="A1379" s="94">
        <v>255</v>
      </c>
      <c r="B1379" s="71"/>
      <c r="C1379" s="49">
        <v>3302</v>
      </c>
      <c r="D1379" s="162" t="s">
        <v>243</v>
      </c>
      <c r="E1379" s="52">
        <v>0</v>
      </c>
      <c r="F1379" s="52">
        <v>0</v>
      </c>
      <c r="G1379" s="52">
        <v>0</v>
      </c>
      <c r="H1379" s="52">
        <v>0</v>
      </c>
      <c r="I1379" s="52">
        <v>0</v>
      </c>
      <c r="J1379" s="7" t="str">
        <f t="shared" ref="J1379:J1410" si="66">(IF(OR($E1379&lt;&gt;0,$F1379&lt;&gt;0,$G1379&lt;&gt;0,$H1379&lt;&gt;0,$I1379&lt;&gt;0),$J$2,""))</f>
        <v/>
      </c>
      <c r="K1379" s="206"/>
    </row>
    <row r="1380" spans="1:11" hidden="1">
      <c r="A1380" s="94">
        <v>265</v>
      </c>
      <c r="B1380" s="71"/>
      <c r="C1380" s="49">
        <v>3304</v>
      </c>
      <c r="D1380" s="162" t="s">
        <v>244</v>
      </c>
      <c r="E1380" s="52">
        <v>0</v>
      </c>
      <c r="F1380" s="52">
        <v>0</v>
      </c>
      <c r="G1380" s="52">
        <v>0</v>
      </c>
      <c r="H1380" s="52">
        <v>0</v>
      </c>
      <c r="I1380" s="52">
        <v>0</v>
      </c>
      <c r="J1380" s="7" t="str">
        <f t="shared" si="66"/>
        <v/>
      </c>
      <c r="K1380" s="206"/>
    </row>
    <row r="1381" spans="1:11" hidden="1">
      <c r="A1381" s="93">
        <v>270</v>
      </c>
      <c r="B1381" s="71"/>
      <c r="C1381" s="49">
        <v>3306</v>
      </c>
      <c r="D1381" s="162" t="s">
        <v>245</v>
      </c>
      <c r="E1381" s="52">
        <v>0</v>
      </c>
      <c r="F1381" s="52">
        <v>0</v>
      </c>
      <c r="G1381" s="52">
        <v>0</v>
      </c>
      <c r="H1381" s="52">
        <v>0</v>
      </c>
      <c r="I1381" s="52">
        <v>0</v>
      </c>
      <c r="J1381" s="7" t="str">
        <f t="shared" si="66"/>
        <v/>
      </c>
      <c r="K1381" s="206"/>
    </row>
    <row r="1382" spans="1:11" hidden="1">
      <c r="A1382" s="93">
        <v>290</v>
      </c>
      <c r="B1382" s="71"/>
      <c r="C1382" s="49">
        <v>3307</v>
      </c>
      <c r="D1382" s="162" t="s">
        <v>246</v>
      </c>
      <c r="E1382" s="52">
        <v>0</v>
      </c>
      <c r="F1382" s="52">
        <v>0</v>
      </c>
      <c r="G1382" s="52">
        <v>0</v>
      </c>
      <c r="H1382" s="52">
        <v>0</v>
      </c>
      <c r="I1382" s="52">
        <v>0</v>
      </c>
      <c r="J1382" s="7" t="str">
        <f t="shared" si="66"/>
        <v/>
      </c>
      <c r="K1382" s="206"/>
    </row>
    <row r="1383" spans="1:11" hidden="1">
      <c r="A1383" s="93">
        <v>320</v>
      </c>
      <c r="B1383" s="141">
        <v>3900</v>
      </c>
      <c r="C1383" s="471" t="s">
        <v>247</v>
      </c>
      <c r="D1383" s="471"/>
      <c r="E1383" s="82">
        <v>0</v>
      </c>
      <c r="F1383" s="82">
        <v>0</v>
      </c>
      <c r="G1383" s="82">
        <v>0</v>
      </c>
      <c r="H1383" s="82">
        <v>0</v>
      </c>
      <c r="I1383" s="82">
        <v>0</v>
      </c>
      <c r="J1383" s="7" t="str">
        <f t="shared" si="66"/>
        <v/>
      </c>
      <c r="K1383" s="206"/>
    </row>
    <row r="1384" spans="1:11" hidden="1">
      <c r="A1384" s="93">
        <v>330</v>
      </c>
      <c r="B1384" s="141">
        <v>4000</v>
      </c>
      <c r="C1384" s="471" t="s">
        <v>248</v>
      </c>
      <c r="D1384" s="471"/>
      <c r="E1384" s="362"/>
      <c r="F1384" s="362"/>
      <c r="G1384" s="362"/>
      <c r="H1384" s="362"/>
      <c r="I1384" s="362"/>
      <c r="J1384" s="7" t="str">
        <f t="shared" si="66"/>
        <v/>
      </c>
      <c r="K1384" s="206"/>
    </row>
    <row r="1385" spans="1:11" hidden="1">
      <c r="A1385" s="93">
        <v>350</v>
      </c>
      <c r="B1385" s="141">
        <v>4100</v>
      </c>
      <c r="C1385" s="471" t="s">
        <v>249</v>
      </c>
      <c r="D1385" s="471"/>
      <c r="E1385" s="362"/>
      <c r="F1385" s="362"/>
      <c r="G1385" s="362"/>
      <c r="H1385" s="362"/>
      <c r="I1385" s="362"/>
      <c r="J1385" s="7" t="str">
        <f t="shared" si="66"/>
        <v/>
      </c>
      <c r="K1385" s="206"/>
    </row>
    <row r="1386" spans="1:11" hidden="1">
      <c r="A1386" s="94">
        <v>355</v>
      </c>
      <c r="B1386" s="141">
        <v>4200</v>
      </c>
      <c r="C1386" s="471" t="s">
        <v>250</v>
      </c>
      <c r="D1386" s="471"/>
      <c r="E1386" s="150">
        <f>SUM(E1387:E1392)</f>
        <v>0</v>
      </c>
      <c r="F1386" s="150">
        <f>SUM(F1387:F1392)</f>
        <v>0</v>
      </c>
      <c r="G1386" s="150">
        <f>SUM(G1387:G1392)</f>
        <v>0</v>
      </c>
      <c r="H1386" s="150">
        <f>SUM(H1387:H1392)</f>
        <v>0</v>
      </c>
      <c r="I1386" s="150">
        <f>SUM(I1387:I1392)</f>
        <v>0</v>
      </c>
      <c r="J1386" s="7" t="str">
        <f t="shared" si="66"/>
        <v/>
      </c>
      <c r="K1386" s="206"/>
    </row>
    <row r="1387" spans="1:11" hidden="1">
      <c r="A1387" s="94">
        <v>355</v>
      </c>
      <c r="B1387" s="164"/>
      <c r="C1387" s="49">
        <v>4201</v>
      </c>
      <c r="D1387" s="50" t="s">
        <v>251</v>
      </c>
      <c r="E1387" s="77"/>
      <c r="F1387" s="77"/>
      <c r="G1387" s="77"/>
      <c r="H1387" s="77"/>
      <c r="I1387" s="77"/>
      <c r="J1387" s="7" t="str">
        <f t="shared" si="66"/>
        <v/>
      </c>
      <c r="K1387" s="206"/>
    </row>
    <row r="1388" spans="1:11" hidden="1">
      <c r="A1388" s="94">
        <v>375</v>
      </c>
      <c r="B1388" s="164"/>
      <c r="C1388" s="49">
        <v>4202</v>
      </c>
      <c r="D1388" s="50" t="s">
        <v>252</v>
      </c>
      <c r="E1388" s="77"/>
      <c r="F1388" s="77"/>
      <c r="G1388" s="77"/>
      <c r="H1388" s="77"/>
      <c r="I1388" s="77"/>
      <c r="J1388" s="7" t="str">
        <f t="shared" si="66"/>
        <v/>
      </c>
      <c r="K1388" s="206"/>
    </row>
    <row r="1389" spans="1:11" hidden="1">
      <c r="A1389" s="94">
        <v>380</v>
      </c>
      <c r="B1389" s="164"/>
      <c r="C1389" s="49">
        <v>4214</v>
      </c>
      <c r="D1389" s="50" t="s">
        <v>253</v>
      </c>
      <c r="E1389" s="77"/>
      <c r="F1389" s="77"/>
      <c r="G1389" s="77"/>
      <c r="H1389" s="77"/>
      <c r="I1389" s="77"/>
      <c r="J1389" s="7" t="str">
        <f t="shared" si="66"/>
        <v/>
      </c>
      <c r="K1389" s="206"/>
    </row>
    <row r="1390" spans="1:11" hidden="1">
      <c r="A1390" s="94">
        <v>385</v>
      </c>
      <c r="B1390" s="164"/>
      <c r="C1390" s="49">
        <v>4217</v>
      </c>
      <c r="D1390" s="50" t="s">
        <v>254</v>
      </c>
      <c r="E1390" s="77"/>
      <c r="F1390" s="77"/>
      <c r="G1390" s="77"/>
      <c r="H1390" s="77"/>
      <c r="I1390" s="77"/>
      <c r="J1390" s="7" t="str">
        <f t="shared" si="66"/>
        <v/>
      </c>
      <c r="K1390" s="206"/>
    </row>
    <row r="1391" spans="1:11" hidden="1">
      <c r="A1391" s="94">
        <v>390</v>
      </c>
      <c r="B1391" s="164"/>
      <c r="C1391" s="49">
        <v>4218</v>
      </c>
      <c r="D1391" s="76" t="s">
        <v>255</v>
      </c>
      <c r="E1391" s="77"/>
      <c r="F1391" s="77"/>
      <c r="G1391" s="77"/>
      <c r="H1391" s="77"/>
      <c r="I1391" s="77"/>
      <c r="J1391" s="7" t="str">
        <f t="shared" si="66"/>
        <v/>
      </c>
      <c r="K1391" s="206"/>
    </row>
    <row r="1392" spans="1:11" hidden="1">
      <c r="A1392" s="94">
        <v>390</v>
      </c>
      <c r="B1392" s="164"/>
      <c r="C1392" s="49">
        <v>4219</v>
      </c>
      <c r="D1392" s="104" t="s">
        <v>256</v>
      </c>
      <c r="E1392" s="77"/>
      <c r="F1392" s="77"/>
      <c r="G1392" s="77"/>
      <c r="H1392" s="77"/>
      <c r="I1392" s="77"/>
      <c r="J1392" s="7" t="str">
        <f t="shared" si="66"/>
        <v/>
      </c>
      <c r="K1392" s="206"/>
    </row>
    <row r="1393" spans="1:11" hidden="1">
      <c r="A1393" s="94">
        <v>395</v>
      </c>
      <c r="B1393" s="141">
        <v>4300</v>
      </c>
      <c r="C1393" s="471" t="s">
        <v>257</v>
      </c>
      <c r="D1393" s="471"/>
      <c r="E1393" s="150">
        <f>SUM(E1394:E1396)</f>
        <v>0</v>
      </c>
      <c r="F1393" s="150">
        <f>SUM(F1394:F1396)</f>
        <v>0</v>
      </c>
      <c r="G1393" s="150">
        <f>SUM(G1394:G1396)</f>
        <v>0</v>
      </c>
      <c r="H1393" s="150">
        <f>SUM(H1394:H1396)</f>
        <v>0</v>
      </c>
      <c r="I1393" s="150">
        <f>SUM(I1394:I1396)</f>
        <v>0</v>
      </c>
      <c r="J1393" s="7" t="str">
        <f t="shared" si="66"/>
        <v/>
      </c>
      <c r="K1393" s="206"/>
    </row>
    <row r="1394" spans="1:11" hidden="1">
      <c r="A1394" s="159">
        <v>397</v>
      </c>
      <c r="B1394" s="164"/>
      <c r="C1394" s="49">
        <v>4301</v>
      </c>
      <c r="D1394" s="76" t="s">
        <v>258</v>
      </c>
      <c r="E1394" s="77"/>
      <c r="F1394" s="77"/>
      <c r="G1394" s="77"/>
      <c r="H1394" s="77"/>
      <c r="I1394" s="77"/>
      <c r="J1394" s="7" t="str">
        <f t="shared" si="66"/>
        <v/>
      </c>
      <c r="K1394" s="206"/>
    </row>
    <row r="1395" spans="1:11" hidden="1">
      <c r="A1395" s="57">
        <v>398</v>
      </c>
      <c r="B1395" s="164"/>
      <c r="C1395" s="49">
        <v>4302</v>
      </c>
      <c r="D1395" s="50" t="s">
        <v>259</v>
      </c>
      <c r="E1395" s="77"/>
      <c r="F1395" s="77"/>
      <c r="G1395" s="77"/>
      <c r="H1395" s="77"/>
      <c r="I1395" s="77"/>
      <c r="J1395" s="7" t="str">
        <f t="shared" si="66"/>
        <v/>
      </c>
      <c r="K1395" s="206"/>
    </row>
    <row r="1396" spans="1:11" hidden="1">
      <c r="A1396" s="57">
        <v>399</v>
      </c>
      <c r="B1396" s="164"/>
      <c r="C1396" s="49">
        <v>4309</v>
      </c>
      <c r="D1396" s="80" t="s">
        <v>260</v>
      </c>
      <c r="E1396" s="77"/>
      <c r="F1396" s="77"/>
      <c r="G1396" s="77"/>
      <c r="H1396" s="77"/>
      <c r="I1396" s="77"/>
      <c r="J1396" s="7" t="str">
        <f t="shared" si="66"/>
        <v/>
      </c>
      <c r="K1396" s="206"/>
    </row>
    <row r="1397" spans="1:11" hidden="1">
      <c r="A1397" s="57">
        <v>400</v>
      </c>
      <c r="B1397" s="141">
        <v>4400</v>
      </c>
      <c r="C1397" s="471" t="s">
        <v>261</v>
      </c>
      <c r="D1397" s="471"/>
      <c r="E1397" s="362"/>
      <c r="F1397" s="362"/>
      <c r="G1397" s="362"/>
      <c r="H1397" s="362"/>
      <c r="I1397" s="362"/>
      <c r="J1397" s="7" t="str">
        <f t="shared" si="66"/>
        <v/>
      </c>
      <c r="K1397" s="206"/>
    </row>
    <row r="1398" spans="1:11" hidden="1">
      <c r="A1398" s="57">
        <v>401</v>
      </c>
      <c r="B1398" s="141">
        <v>4500</v>
      </c>
      <c r="C1398" s="471" t="s">
        <v>262</v>
      </c>
      <c r="D1398" s="471"/>
      <c r="E1398" s="362"/>
      <c r="F1398" s="362"/>
      <c r="G1398" s="362"/>
      <c r="H1398" s="362"/>
      <c r="I1398" s="362"/>
      <c r="J1398" s="7" t="str">
        <f t="shared" si="66"/>
        <v/>
      </c>
      <c r="K1398" s="206"/>
    </row>
    <row r="1399" spans="1:11" ht="15.75" customHeight="1">
      <c r="A1399" s="163">
        <v>404</v>
      </c>
      <c r="B1399" s="141">
        <v>4600</v>
      </c>
      <c r="C1399" s="473" t="s">
        <v>263</v>
      </c>
      <c r="D1399" s="473"/>
      <c r="E1399" s="366">
        <v>1600</v>
      </c>
      <c r="F1399" s="366">
        <v>1600</v>
      </c>
      <c r="G1399" s="366">
        <v>1600</v>
      </c>
      <c r="H1399" s="366">
        <v>1600</v>
      </c>
      <c r="I1399" s="366">
        <v>1600</v>
      </c>
      <c r="J1399" s="7">
        <f t="shared" si="66"/>
        <v>1</v>
      </c>
      <c r="K1399" s="206"/>
    </row>
    <row r="1400" spans="1:11" hidden="1">
      <c r="A1400" s="163">
        <v>404</v>
      </c>
      <c r="B1400" s="141">
        <v>4900</v>
      </c>
      <c r="C1400" s="471" t="s">
        <v>264</v>
      </c>
      <c r="D1400" s="471"/>
      <c r="E1400" s="150">
        <f>+E1401+E1402</f>
        <v>0</v>
      </c>
      <c r="F1400" s="150">
        <f>+F1401+F1402</f>
        <v>0</v>
      </c>
      <c r="G1400" s="150">
        <f>+G1401+G1402</f>
        <v>0</v>
      </c>
      <c r="H1400" s="150">
        <f>+H1401+H1402</f>
        <v>0</v>
      </c>
      <c r="I1400" s="150">
        <f>+I1401+I1402</f>
        <v>0</v>
      </c>
      <c r="J1400" s="7" t="str">
        <f t="shared" si="66"/>
        <v/>
      </c>
      <c r="K1400" s="206"/>
    </row>
    <row r="1401" spans="1:11" hidden="1">
      <c r="A1401" s="93">
        <v>440</v>
      </c>
      <c r="B1401" s="164"/>
      <c r="C1401" s="49">
        <v>4901</v>
      </c>
      <c r="D1401" s="80" t="s">
        <v>265</v>
      </c>
      <c r="E1401" s="77"/>
      <c r="F1401" s="77"/>
      <c r="G1401" s="77"/>
      <c r="H1401" s="77"/>
      <c r="I1401" s="77"/>
      <c r="J1401" s="7" t="str">
        <f t="shared" si="66"/>
        <v/>
      </c>
      <c r="K1401" s="206"/>
    </row>
    <row r="1402" spans="1:11" hidden="1">
      <c r="A1402" s="93">
        <v>450</v>
      </c>
      <c r="B1402" s="164"/>
      <c r="C1402" s="49">
        <v>4902</v>
      </c>
      <c r="D1402" s="80" t="s">
        <v>266</v>
      </c>
      <c r="E1402" s="77"/>
      <c r="F1402" s="77"/>
      <c r="G1402" s="77"/>
      <c r="H1402" s="77"/>
      <c r="I1402" s="77"/>
      <c r="J1402" s="7" t="str">
        <f t="shared" si="66"/>
        <v/>
      </c>
      <c r="K1402" s="206"/>
    </row>
    <row r="1403" spans="1:11">
      <c r="A1403" s="93">
        <v>495</v>
      </c>
      <c r="B1403" s="165">
        <v>5100</v>
      </c>
      <c r="C1403" s="470" t="s">
        <v>267</v>
      </c>
      <c r="D1403" s="470"/>
      <c r="E1403" s="366">
        <v>2938489</v>
      </c>
      <c r="F1403" s="366">
        <v>2270830</v>
      </c>
      <c r="G1403" s="366">
        <v>3500000</v>
      </c>
      <c r="H1403" s="366">
        <v>4300000</v>
      </c>
      <c r="I1403" s="366">
        <v>4500000</v>
      </c>
      <c r="J1403" s="7">
        <f t="shared" si="66"/>
        <v>1</v>
      </c>
      <c r="K1403" s="206"/>
    </row>
    <row r="1404" spans="1:11">
      <c r="A1404" s="94">
        <v>500</v>
      </c>
      <c r="B1404" s="165">
        <v>5200</v>
      </c>
      <c r="C1404" s="470" t="s">
        <v>268</v>
      </c>
      <c r="D1404" s="470"/>
      <c r="E1404" s="142">
        <f>SUM(E1405:E1411)</f>
        <v>53409</v>
      </c>
      <c r="F1404" s="142">
        <f>SUM(F1405:F1411)</f>
        <v>262000</v>
      </c>
      <c r="G1404" s="142">
        <f>SUM(G1405:G1411)</f>
        <v>102000</v>
      </c>
      <c r="H1404" s="142">
        <f>SUM(H1405:H1411)</f>
        <v>152500</v>
      </c>
      <c r="I1404" s="142">
        <f>SUM(I1405:I1411)</f>
        <v>132500</v>
      </c>
      <c r="J1404" s="7">
        <f t="shared" si="66"/>
        <v>1</v>
      </c>
      <c r="K1404" s="206"/>
    </row>
    <row r="1405" spans="1:11" hidden="1">
      <c r="A1405" s="94">
        <v>505</v>
      </c>
      <c r="B1405" s="167"/>
      <c r="C1405" s="168">
        <v>5201</v>
      </c>
      <c r="D1405" s="169" t="s">
        <v>269</v>
      </c>
      <c r="E1405" s="77"/>
      <c r="F1405" s="77"/>
      <c r="G1405" s="77"/>
      <c r="H1405" s="77"/>
      <c r="I1405" s="77"/>
      <c r="J1405" s="7" t="str">
        <f t="shared" si="66"/>
        <v/>
      </c>
      <c r="K1405" s="206"/>
    </row>
    <row r="1406" spans="1:11" hidden="1">
      <c r="A1406" s="94">
        <v>510</v>
      </c>
      <c r="B1406" s="167"/>
      <c r="C1406" s="168">
        <v>5202</v>
      </c>
      <c r="D1406" s="169" t="s">
        <v>270</v>
      </c>
      <c r="E1406" s="77"/>
      <c r="F1406" s="77"/>
      <c r="G1406" s="77"/>
      <c r="H1406" s="77"/>
      <c r="I1406" s="77"/>
      <c r="J1406" s="7" t="str">
        <f t="shared" si="66"/>
        <v/>
      </c>
      <c r="K1406" s="206"/>
    </row>
    <row r="1407" spans="1:11">
      <c r="A1407" s="94">
        <v>515</v>
      </c>
      <c r="B1407" s="167"/>
      <c r="C1407" s="168">
        <v>5203</v>
      </c>
      <c r="D1407" s="169" t="s">
        <v>271</v>
      </c>
      <c r="E1407" s="55"/>
      <c r="F1407" s="55">
        <v>2000</v>
      </c>
      <c r="G1407" s="55">
        <v>2000</v>
      </c>
      <c r="H1407" s="55">
        <v>2500</v>
      </c>
      <c r="I1407" s="55">
        <v>2500</v>
      </c>
      <c r="J1407" s="7">
        <f t="shared" si="66"/>
        <v>1</v>
      </c>
      <c r="K1407" s="206"/>
    </row>
    <row r="1408" spans="1:11">
      <c r="A1408" s="94">
        <v>520</v>
      </c>
      <c r="B1408" s="167"/>
      <c r="C1408" s="168">
        <v>5204</v>
      </c>
      <c r="D1408" s="169" t="s">
        <v>272</v>
      </c>
      <c r="E1408" s="55"/>
      <c r="F1408" s="55"/>
      <c r="G1408" s="55"/>
      <c r="H1408" s="55"/>
      <c r="I1408" s="55"/>
      <c r="J1408" s="7" t="str">
        <f t="shared" si="66"/>
        <v/>
      </c>
      <c r="K1408" s="206"/>
    </row>
    <row r="1409" spans="1:11" hidden="1">
      <c r="A1409" s="94">
        <v>525</v>
      </c>
      <c r="B1409" s="167"/>
      <c r="C1409" s="168">
        <v>5205</v>
      </c>
      <c r="D1409" s="169" t="s">
        <v>273</v>
      </c>
      <c r="E1409" s="77"/>
      <c r="F1409" s="77"/>
      <c r="G1409" s="77"/>
      <c r="H1409" s="77"/>
      <c r="I1409" s="77"/>
      <c r="J1409" s="7" t="str">
        <f t="shared" si="66"/>
        <v/>
      </c>
      <c r="K1409" s="206"/>
    </row>
    <row r="1410" spans="1:11">
      <c r="A1410" s="93">
        <v>635</v>
      </c>
      <c r="B1410" s="167"/>
      <c r="C1410" s="168">
        <v>5206</v>
      </c>
      <c r="D1410" s="169" t="s">
        <v>274</v>
      </c>
      <c r="E1410" s="55">
        <v>53409</v>
      </c>
      <c r="F1410" s="55">
        <v>260000</v>
      </c>
      <c r="G1410" s="55">
        <v>100000</v>
      </c>
      <c r="H1410" s="55">
        <v>150000</v>
      </c>
      <c r="I1410" s="55">
        <v>130000</v>
      </c>
      <c r="J1410" s="7">
        <f t="shared" si="66"/>
        <v>1</v>
      </c>
      <c r="K1410" s="206"/>
    </row>
    <row r="1411" spans="1:11" hidden="1">
      <c r="A1411" s="94">
        <v>640</v>
      </c>
      <c r="B1411" s="167"/>
      <c r="C1411" s="168">
        <v>5219</v>
      </c>
      <c r="D1411" s="169" t="s">
        <v>275</v>
      </c>
      <c r="E1411" s="77"/>
      <c r="F1411" s="77"/>
      <c r="G1411" s="77"/>
      <c r="H1411" s="77"/>
      <c r="I1411" s="77"/>
      <c r="J1411" s="7" t="str">
        <f t="shared" ref="J1411:J1430" si="67">(IF(OR($E1411&lt;&gt;0,$F1411&lt;&gt;0,$G1411&lt;&gt;0,$H1411&lt;&gt;0,$I1411&lt;&gt;0),$J$2,""))</f>
        <v/>
      </c>
      <c r="K1411" s="206"/>
    </row>
    <row r="1412" spans="1:11">
      <c r="A1412" s="94">
        <v>645</v>
      </c>
      <c r="B1412" s="165">
        <v>5300</v>
      </c>
      <c r="C1412" s="470" t="s">
        <v>276</v>
      </c>
      <c r="D1412" s="470"/>
      <c r="E1412" s="142">
        <f>SUM(E1413:E1414)</f>
        <v>64116</v>
      </c>
      <c r="F1412" s="142">
        <f>SUM(F1413:F1414)</f>
        <v>0</v>
      </c>
      <c r="G1412" s="142">
        <f>SUM(G1413:G1414)</f>
        <v>0</v>
      </c>
      <c r="H1412" s="142">
        <f>SUM(H1413:H1414)</f>
        <v>0</v>
      </c>
      <c r="I1412" s="142">
        <f>SUM(I1413:I1414)</f>
        <v>0</v>
      </c>
      <c r="J1412" s="7">
        <f t="shared" si="67"/>
        <v>1</v>
      </c>
      <c r="K1412" s="206"/>
    </row>
    <row r="1413" spans="1:11" hidden="1">
      <c r="A1413" s="94">
        <v>650</v>
      </c>
      <c r="B1413" s="167"/>
      <c r="C1413" s="168">
        <v>5301</v>
      </c>
      <c r="D1413" s="169" t="s">
        <v>277</v>
      </c>
      <c r="E1413" s="77"/>
      <c r="F1413" s="77"/>
      <c r="G1413" s="77"/>
      <c r="H1413" s="77"/>
      <c r="I1413" s="77"/>
      <c r="J1413" s="7" t="str">
        <f t="shared" si="67"/>
        <v/>
      </c>
      <c r="K1413" s="206"/>
    </row>
    <row r="1414" spans="1:11">
      <c r="A1414" s="93">
        <v>655</v>
      </c>
      <c r="B1414" s="167"/>
      <c r="C1414" s="168">
        <v>5309</v>
      </c>
      <c r="D1414" s="169" t="s">
        <v>278</v>
      </c>
      <c r="E1414" s="55">
        <v>64116</v>
      </c>
      <c r="F1414" s="55"/>
      <c r="G1414" s="55"/>
      <c r="H1414" s="55"/>
      <c r="I1414" s="55"/>
      <c r="J1414" s="7">
        <f t="shared" si="67"/>
        <v>1</v>
      </c>
      <c r="K1414" s="206"/>
    </row>
    <row r="1415" spans="1:11" hidden="1">
      <c r="A1415" s="93">
        <v>665</v>
      </c>
      <c r="B1415" s="165">
        <v>5400</v>
      </c>
      <c r="C1415" s="470" t="s">
        <v>279</v>
      </c>
      <c r="D1415" s="470"/>
      <c r="E1415" s="362"/>
      <c r="F1415" s="362"/>
      <c r="G1415" s="362"/>
      <c r="H1415" s="362"/>
      <c r="I1415" s="362"/>
      <c r="J1415" s="7" t="str">
        <f t="shared" si="67"/>
        <v/>
      </c>
      <c r="K1415" s="206"/>
    </row>
    <row r="1416" spans="1:11" hidden="1">
      <c r="A1416" s="93">
        <v>675</v>
      </c>
      <c r="B1416" s="141">
        <v>5500</v>
      </c>
      <c r="C1416" s="471" t="s">
        <v>280</v>
      </c>
      <c r="D1416" s="471"/>
      <c r="E1416" s="150">
        <f>SUM(E1417:E1420)</f>
        <v>0</v>
      </c>
      <c r="F1416" s="150">
        <f>SUM(F1417:F1420)</f>
        <v>0</v>
      </c>
      <c r="G1416" s="150">
        <f>SUM(G1417:G1420)</f>
        <v>0</v>
      </c>
      <c r="H1416" s="150">
        <f>SUM(H1417:H1420)</f>
        <v>0</v>
      </c>
      <c r="I1416" s="150">
        <f>SUM(I1417:I1420)</f>
        <v>0</v>
      </c>
      <c r="J1416" s="7" t="str">
        <f t="shared" si="67"/>
        <v/>
      </c>
      <c r="K1416" s="206"/>
    </row>
    <row r="1417" spans="1:11" hidden="1">
      <c r="A1417" s="93">
        <v>685</v>
      </c>
      <c r="B1417" s="164"/>
      <c r="C1417" s="49">
        <v>5501</v>
      </c>
      <c r="D1417" s="76" t="s">
        <v>281</v>
      </c>
      <c r="E1417" s="77"/>
      <c r="F1417" s="77"/>
      <c r="G1417" s="77"/>
      <c r="H1417" s="77"/>
      <c r="I1417" s="77"/>
      <c r="J1417" s="7" t="str">
        <f t="shared" si="67"/>
        <v/>
      </c>
      <c r="K1417" s="206"/>
    </row>
    <row r="1418" spans="1:11" hidden="1">
      <c r="A1418" s="94">
        <v>690</v>
      </c>
      <c r="B1418" s="164"/>
      <c r="C1418" s="49">
        <v>5502</v>
      </c>
      <c r="D1418" s="76" t="s">
        <v>282</v>
      </c>
      <c r="E1418" s="77"/>
      <c r="F1418" s="77"/>
      <c r="G1418" s="77"/>
      <c r="H1418" s="77"/>
      <c r="I1418" s="77"/>
      <c r="J1418" s="7" t="str">
        <f t="shared" si="67"/>
        <v/>
      </c>
      <c r="K1418" s="206"/>
    </row>
    <row r="1419" spans="1:11" hidden="1">
      <c r="A1419" s="94">
        <v>695</v>
      </c>
      <c r="B1419" s="164"/>
      <c r="C1419" s="49">
        <v>5503</v>
      </c>
      <c r="D1419" s="50" t="s">
        <v>283</v>
      </c>
      <c r="E1419" s="77"/>
      <c r="F1419" s="77"/>
      <c r="G1419" s="77"/>
      <c r="H1419" s="77"/>
      <c r="I1419" s="77"/>
      <c r="J1419" s="7" t="str">
        <f t="shared" si="67"/>
        <v/>
      </c>
      <c r="K1419" s="206"/>
    </row>
    <row r="1420" spans="1:11" hidden="1">
      <c r="A1420" s="93">
        <v>700</v>
      </c>
      <c r="B1420" s="164"/>
      <c r="C1420" s="49">
        <v>5504</v>
      </c>
      <c r="D1420" s="76" t="s">
        <v>284</v>
      </c>
      <c r="E1420" s="77"/>
      <c r="F1420" s="77"/>
      <c r="G1420" s="77"/>
      <c r="H1420" s="77"/>
      <c r="I1420" s="77"/>
      <c r="J1420" s="7" t="str">
        <f t="shared" si="67"/>
        <v/>
      </c>
      <c r="K1420" s="206"/>
    </row>
    <row r="1421" spans="1:11" ht="15.75" hidden="1" customHeight="1">
      <c r="A1421" s="93">
        <v>710</v>
      </c>
      <c r="B1421" s="165">
        <v>5700</v>
      </c>
      <c r="C1421" s="472" t="s">
        <v>285</v>
      </c>
      <c r="D1421" s="472"/>
      <c r="E1421" s="150">
        <f>SUM(E1422:E1424)</f>
        <v>0</v>
      </c>
      <c r="F1421" s="150">
        <f>SUM(F1422:F1424)</f>
        <v>0</v>
      </c>
      <c r="G1421" s="150">
        <f>SUM(G1422:G1424)</f>
        <v>0</v>
      </c>
      <c r="H1421" s="150">
        <f>SUM(H1422:H1424)</f>
        <v>0</v>
      </c>
      <c r="I1421" s="150">
        <f>SUM(I1422:I1424)</f>
        <v>0</v>
      </c>
      <c r="J1421" s="7" t="str">
        <f t="shared" si="67"/>
        <v/>
      </c>
      <c r="K1421" s="206"/>
    </row>
    <row r="1422" spans="1:11" hidden="1">
      <c r="A1422" s="94">
        <v>715</v>
      </c>
      <c r="B1422" s="167"/>
      <c r="C1422" s="168">
        <v>5701</v>
      </c>
      <c r="D1422" s="169" t="s">
        <v>286</v>
      </c>
      <c r="E1422" s="77"/>
      <c r="F1422" s="77"/>
      <c r="G1422" s="77"/>
      <c r="H1422" s="77"/>
      <c r="I1422" s="77"/>
      <c r="J1422" s="7" t="str">
        <f t="shared" si="67"/>
        <v/>
      </c>
      <c r="K1422" s="206"/>
    </row>
    <row r="1423" spans="1:11" hidden="1">
      <c r="A1423" s="94">
        <v>720</v>
      </c>
      <c r="B1423" s="167"/>
      <c r="C1423" s="171">
        <v>5702</v>
      </c>
      <c r="D1423" s="172" t="s">
        <v>287</v>
      </c>
      <c r="E1423" s="280"/>
      <c r="F1423" s="280"/>
      <c r="G1423" s="280"/>
      <c r="H1423" s="280"/>
      <c r="I1423" s="280"/>
      <c r="J1423" s="7" t="str">
        <f t="shared" si="67"/>
        <v/>
      </c>
      <c r="K1423" s="206"/>
    </row>
    <row r="1424" spans="1:11" hidden="1">
      <c r="A1424" s="94">
        <v>725</v>
      </c>
      <c r="B1424" s="48"/>
      <c r="C1424" s="174">
        <v>4071</v>
      </c>
      <c r="D1424" s="175" t="s">
        <v>288</v>
      </c>
      <c r="E1424" s="77"/>
      <c r="F1424" s="77"/>
      <c r="G1424" s="77"/>
      <c r="H1424" s="77"/>
      <c r="I1424" s="77"/>
      <c r="J1424" s="7" t="str">
        <f t="shared" si="67"/>
        <v/>
      </c>
      <c r="K1424" s="206"/>
    </row>
    <row r="1425" spans="1:11" hidden="1">
      <c r="A1425" s="94">
        <v>730</v>
      </c>
      <c r="B1425" s="164"/>
      <c r="C1425" s="469" t="s">
        <v>289</v>
      </c>
      <c r="D1425" s="469"/>
      <c r="E1425" s="367"/>
      <c r="F1425" s="367"/>
      <c r="G1425" s="367"/>
      <c r="H1425" s="367"/>
      <c r="I1425" s="367"/>
      <c r="J1425" s="7" t="str">
        <f t="shared" si="67"/>
        <v/>
      </c>
      <c r="K1425" s="206"/>
    </row>
    <row r="1426" spans="1:11" hidden="1">
      <c r="A1426" s="94">
        <v>735</v>
      </c>
      <c r="B1426" s="176">
        <v>98</v>
      </c>
      <c r="C1426" s="469" t="s">
        <v>289</v>
      </c>
      <c r="D1426" s="469"/>
      <c r="E1426" s="369"/>
      <c r="F1426" s="369"/>
      <c r="G1426" s="369"/>
      <c r="H1426" s="369"/>
      <c r="I1426" s="369"/>
      <c r="J1426" s="7" t="str">
        <f t="shared" si="67"/>
        <v/>
      </c>
      <c r="K1426" s="206"/>
    </row>
    <row r="1427" spans="1:11" hidden="1">
      <c r="A1427" s="94">
        <v>740</v>
      </c>
      <c r="B1427" s="178"/>
      <c r="C1427" s="179"/>
      <c r="D1427" s="370"/>
      <c r="E1427" s="371"/>
      <c r="F1427" s="371"/>
      <c r="G1427" s="371"/>
      <c r="H1427" s="371"/>
      <c r="I1427" s="371"/>
      <c r="J1427" s="7" t="str">
        <f t="shared" si="67"/>
        <v/>
      </c>
      <c r="K1427" s="206"/>
    </row>
    <row r="1428" spans="1:11" hidden="1">
      <c r="A1428" s="94">
        <v>745</v>
      </c>
      <c r="B1428" s="181"/>
      <c r="C1428" s="5"/>
      <c r="D1428" s="180"/>
      <c r="E1428" s="117"/>
      <c r="F1428" s="117"/>
      <c r="G1428" s="117"/>
      <c r="H1428" s="117"/>
      <c r="I1428" s="117"/>
      <c r="J1428" s="7" t="str">
        <f t="shared" si="67"/>
        <v/>
      </c>
      <c r="K1428" s="206"/>
    </row>
    <row r="1429" spans="1:11" hidden="1">
      <c r="A1429" s="93">
        <v>750</v>
      </c>
      <c r="B1429" s="181"/>
      <c r="C1429" s="5"/>
      <c r="D1429" s="180"/>
      <c r="E1429" s="117"/>
      <c r="F1429" s="117"/>
      <c r="G1429" s="117"/>
      <c r="H1429" s="117"/>
      <c r="I1429" s="117"/>
      <c r="J1429" s="7" t="str">
        <f t="shared" si="67"/>
        <v/>
      </c>
      <c r="K1429" s="206"/>
    </row>
    <row r="1430" spans="1:11" ht="16.5" thickBot="1">
      <c r="A1430" s="94">
        <v>755</v>
      </c>
      <c r="B1430" s="183"/>
      <c r="C1430" s="183" t="s">
        <v>173</v>
      </c>
      <c r="D1430" s="384">
        <f>+B1430</f>
        <v>0</v>
      </c>
      <c r="E1430" s="185">
        <f>SUM(E1315,E1318,E1324,E1332,E1333,E1351,E1355,E1361,E1364,E1365,E1366,E1367,E1368,E1377,E1383,E1384,E1385,E1386,E1393,E1397,E1398,E1399,E1400,E1403,E1404,E1412,E1415,E1416,E1421)+E1426</f>
        <v>4032553</v>
      </c>
      <c r="F1430" s="185">
        <f>SUM(F1315,F1318,F1324,F1332,F1333,F1351,F1355,F1361,F1364,F1365,F1366,F1367,F1368,F1377,F1383,F1384,F1385,F1386,F1393,F1397,F1398,F1399,F1400,F1403,F1404,F1412,F1415,F1416,F1421)+F1426</f>
        <v>3377010</v>
      </c>
      <c r="G1430" s="185">
        <f>SUM(G1315,G1318,G1324,G1332,G1333,G1351,G1355,G1361,G1364,G1365,G1366,G1367,G1368,G1377,G1383,G1384,G1385,G1386,G1393,G1397,G1398,G1399,G1400,G1403,G1404,G1412,G1415,G1416,G1421)+G1426</f>
        <v>4688300</v>
      </c>
      <c r="H1430" s="185">
        <f>SUM(H1315,H1318,H1324,H1332,H1333,H1351,H1355,H1361,H1364,H1365,H1366,H1367,H1368,H1377,H1383,H1384,H1385,H1386,H1393,H1397,H1398,H1399,H1400,H1403,H1404,H1412,H1415,H1416,H1421)+H1426</f>
        <v>5558600</v>
      </c>
      <c r="I1430" s="185">
        <f>SUM(I1315,I1318,I1324,I1332,I1333,I1351,I1355,I1361,I1364,I1365,I1366,I1367,I1368,I1377,I1383,I1384,I1385,I1386,I1393,I1397,I1398,I1399,I1400,I1403,I1404,I1412,I1415,I1416,I1421)+I1426</f>
        <v>5778500</v>
      </c>
      <c r="J1430" s="7">
        <f t="shared" si="67"/>
        <v>1</v>
      </c>
      <c r="K1430" s="373" t="str">
        <f>LEFT(C1312,1)</f>
        <v>6</v>
      </c>
    </row>
    <row r="1431" spans="1:11" ht="16.5" thickTop="1">
      <c r="A1431" s="94">
        <v>760</v>
      </c>
      <c r="B1431" s="374" t="s">
        <v>524</v>
      </c>
      <c r="C1431" s="375"/>
      <c r="J1431" s="7">
        <v>1</v>
      </c>
    </row>
    <row r="1432" spans="1:11">
      <c r="A1432" s="93">
        <v>765</v>
      </c>
      <c r="B1432" s="376"/>
      <c r="C1432" s="376"/>
      <c r="D1432" s="377"/>
      <c r="E1432" s="376"/>
      <c r="F1432" s="376"/>
      <c r="G1432" s="376"/>
      <c r="H1432" s="376"/>
      <c r="I1432" s="376"/>
      <c r="J1432" s="7">
        <v>1</v>
      </c>
    </row>
    <row r="1433" spans="1:11">
      <c r="A1433" s="93">
        <v>775</v>
      </c>
      <c r="B1433" s="378"/>
      <c r="C1433" s="378"/>
      <c r="D1433" s="378"/>
      <c r="E1433" s="378"/>
      <c r="F1433" s="378"/>
      <c r="G1433" s="378"/>
      <c r="H1433" s="378"/>
      <c r="I1433" s="378"/>
      <c r="J1433" s="7">
        <v>1</v>
      </c>
      <c r="K1433" s="378"/>
    </row>
    <row r="1434" spans="1:11" hidden="1">
      <c r="A1434" s="94">
        <v>780</v>
      </c>
      <c r="E1434" s="329"/>
      <c r="F1434" s="329"/>
      <c r="G1434" s="329"/>
      <c r="H1434" s="329"/>
      <c r="I1434" s="329"/>
      <c r="J1434" s="7" t="str">
        <f>(IF(OR($E1434&lt;&gt;0,$F1434&lt;&gt;0,$G1434&lt;&gt;0,$H1434&lt;&gt;0,$I1434&lt;&gt;0),$J$2,""))</f>
        <v/>
      </c>
    </row>
    <row r="1435" spans="1:11">
      <c r="A1435" s="94">
        <v>785</v>
      </c>
      <c r="E1435" s="329"/>
      <c r="F1435" s="329"/>
      <c r="G1435" s="329"/>
      <c r="H1435" s="329"/>
      <c r="I1435" s="329"/>
      <c r="J1435" s="7">
        <v>1</v>
      </c>
    </row>
    <row r="1436" spans="1:11" ht="15.75" customHeight="1">
      <c r="A1436" s="94">
        <v>790</v>
      </c>
      <c r="B1436" s="478" t="str">
        <f>$B$7</f>
        <v>ПРОГНОЗА ЗА ПЕРИОДА 2024-2027 г. НА ПОСТЪПЛЕНИЯТА ОТ МЕСТНИ ПРИХОДИ  И НА РАЗХОДИТЕ ЗА МЕСТНИ ДЕЙНОСТИ</v>
      </c>
      <c r="C1436" s="478"/>
      <c r="D1436" s="478"/>
      <c r="E1436" s="265"/>
      <c r="F1436" s="117"/>
      <c r="G1436" s="117"/>
      <c r="H1436" s="117"/>
      <c r="I1436" s="117"/>
      <c r="J1436" s="7">
        <v>1</v>
      </c>
    </row>
    <row r="1437" spans="1:11">
      <c r="A1437" s="94">
        <v>795</v>
      </c>
      <c r="B1437" s="5"/>
      <c r="C1437" s="5"/>
      <c r="D1437" s="6"/>
      <c r="E1437" s="341" t="s">
        <v>10</v>
      </c>
      <c r="F1437" s="341" t="s">
        <v>11</v>
      </c>
      <c r="G1437" s="342" t="s">
        <v>517</v>
      </c>
      <c r="H1437" s="343"/>
      <c r="I1437" s="344"/>
      <c r="J1437" s="7">
        <v>1</v>
      </c>
    </row>
    <row r="1438" spans="1:11" ht="18.75" customHeight="1">
      <c r="A1438" s="93">
        <v>805</v>
      </c>
      <c r="B1438" s="479" t="str">
        <f>$B$9</f>
        <v>Община Първомай</v>
      </c>
      <c r="C1438" s="479"/>
      <c r="D1438" s="479"/>
      <c r="E1438" s="18">
        <f>$E$9</f>
        <v>45292</v>
      </c>
      <c r="F1438" s="19">
        <f>$F$9</f>
        <v>46752</v>
      </c>
      <c r="G1438" s="117"/>
      <c r="H1438" s="117"/>
      <c r="I1438" s="117"/>
      <c r="J1438" s="7">
        <v>1</v>
      </c>
    </row>
    <row r="1439" spans="1:11">
      <c r="A1439" s="94">
        <v>810</v>
      </c>
      <c r="B1439" s="5" t="str">
        <f>$B$10</f>
        <v>(наименование на разпоредителя с бюджет)</v>
      </c>
      <c r="C1439" s="5"/>
      <c r="D1439" s="6"/>
      <c r="E1439" s="117"/>
      <c r="F1439" s="117"/>
      <c r="G1439" s="117"/>
      <c r="H1439" s="117"/>
      <c r="I1439" s="117"/>
      <c r="J1439" s="7">
        <v>1</v>
      </c>
    </row>
    <row r="1440" spans="1:11">
      <c r="A1440" s="94">
        <v>815</v>
      </c>
      <c r="B1440" s="5"/>
      <c r="C1440" s="5"/>
      <c r="D1440" s="6"/>
      <c r="E1440" s="117"/>
      <c r="F1440" s="117"/>
      <c r="G1440" s="117"/>
      <c r="H1440" s="117"/>
      <c r="I1440" s="117"/>
      <c r="J1440" s="7">
        <v>1</v>
      </c>
    </row>
    <row r="1441" spans="1:11" ht="19.5" customHeight="1">
      <c r="A1441" s="86">
        <v>525</v>
      </c>
      <c r="B1441" s="474" t="str">
        <f>$B$12</f>
        <v>Първомай</v>
      </c>
      <c r="C1441" s="474"/>
      <c r="D1441" s="474"/>
      <c r="E1441" s="16" t="s">
        <v>176</v>
      </c>
      <c r="F1441" s="379" t="str">
        <f>$F$12</f>
        <v>6610</v>
      </c>
      <c r="G1441" s="117"/>
      <c r="H1441" s="117"/>
      <c r="I1441" s="117"/>
      <c r="J1441" s="7">
        <v>1</v>
      </c>
    </row>
    <row r="1442" spans="1:11">
      <c r="A1442" s="93">
        <v>820</v>
      </c>
      <c r="B1442" s="23" t="str">
        <f>$B$13</f>
        <v>(наименование на първостепенния разпоредител с бюджет)</v>
      </c>
      <c r="C1442" s="5"/>
      <c r="D1442" s="6"/>
      <c r="E1442" s="265"/>
      <c r="F1442" s="117"/>
      <c r="G1442" s="117"/>
      <c r="H1442" s="117"/>
      <c r="I1442" s="117"/>
      <c r="J1442" s="7">
        <v>1</v>
      </c>
    </row>
    <row r="1443" spans="1:11">
      <c r="A1443" s="94">
        <v>821</v>
      </c>
      <c r="B1443" s="121"/>
      <c r="C1443" s="117"/>
      <c r="D1443" s="213"/>
      <c r="E1443" s="117"/>
      <c r="F1443" s="117"/>
      <c r="G1443" s="117"/>
      <c r="H1443" s="117"/>
      <c r="I1443" s="117"/>
      <c r="J1443" s="7">
        <v>1</v>
      </c>
    </row>
    <row r="1444" spans="1:11">
      <c r="A1444" s="94">
        <v>822</v>
      </c>
      <c r="B1444" s="5"/>
      <c r="C1444" s="5"/>
      <c r="D1444" s="6"/>
      <c r="E1444" s="117"/>
      <c r="F1444" s="117"/>
      <c r="G1444" s="117"/>
      <c r="H1444" s="117"/>
      <c r="I1444" s="117"/>
      <c r="J1444" s="7">
        <v>1</v>
      </c>
    </row>
    <row r="1445" spans="1:11" ht="16.5">
      <c r="A1445" s="94">
        <v>823</v>
      </c>
      <c r="B1445" s="125"/>
      <c r="C1445" s="126"/>
      <c r="D1445" s="346" t="s">
        <v>518</v>
      </c>
      <c r="E1445" s="33" t="str">
        <f>$E$19</f>
        <v>Годишен отчет</v>
      </c>
      <c r="F1445" s="34" t="str">
        <f>$F$19</f>
        <v>Проект на бюджет</v>
      </c>
      <c r="G1445" s="34" t="str">
        <f>$G$19</f>
        <v>Прогноза</v>
      </c>
      <c r="H1445" s="34" t="str">
        <f>$H$19</f>
        <v>Прогноза</v>
      </c>
      <c r="I1445" s="34" t="str">
        <f>$I$19</f>
        <v>Прогноза</v>
      </c>
      <c r="J1445" s="7">
        <v>1</v>
      </c>
    </row>
    <row r="1446" spans="1:11">
      <c r="A1446" s="94">
        <v>825</v>
      </c>
      <c r="B1446" s="128" t="s">
        <v>23</v>
      </c>
      <c r="C1446" s="129" t="s">
        <v>24</v>
      </c>
      <c r="D1446" s="347" t="s">
        <v>519</v>
      </c>
      <c r="E1446" s="37">
        <f>$E$20</f>
        <v>2023</v>
      </c>
      <c r="F1446" s="38">
        <f>$F$20</f>
        <v>2024</v>
      </c>
      <c r="G1446" s="38">
        <f>$G$20</f>
        <v>2025</v>
      </c>
      <c r="H1446" s="38">
        <f>$H$20</f>
        <v>2026</v>
      </c>
      <c r="I1446" s="38">
        <f>$I$20</f>
        <v>2027</v>
      </c>
      <c r="J1446" s="7">
        <v>1</v>
      </c>
    </row>
    <row r="1447" spans="1:11" ht="18.75">
      <c r="A1447" s="94"/>
      <c r="B1447" s="132"/>
      <c r="C1447" s="133"/>
      <c r="D1447" s="348" t="s">
        <v>179</v>
      </c>
      <c r="E1447" s="42"/>
      <c r="F1447" s="42"/>
      <c r="G1447" s="43"/>
      <c r="H1447" s="42"/>
      <c r="I1447" s="42"/>
      <c r="J1447" s="7">
        <v>1</v>
      </c>
    </row>
    <row r="1448" spans="1:11">
      <c r="A1448" s="94"/>
      <c r="B1448" s="349"/>
      <c r="C1448" s="380" t="e">
        <f>VLOOKUP(D1448,OP_LIST2,2,FALSE())</f>
        <v>#N/A</v>
      </c>
      <c r="D1448" s="381"/>
      <c r="E1448" s="140"/>
      <c r="F1448" s="140"/>
      <c r="G1448" s="140"/>
      <c r="H1448" s="140"/>
      <c r="I1448" s="140"/>
      <c r="J1448" s="7">
        <v>1</v>
      </c>
    </row>
    <row r="1449" spans="1:11">
      <c r="A1449" s="94"/>
      <c r="B1449" s="352"/>
      <c r="C1449" s="353">
        <f>VLOOKUP(D1450,GROUPS2,2,FALSE())</f>
        <v>602</v>
      </c>
      <c r="D1449" s="381" t="s">
        <v>520</v>
      </c>
      <c r="E1449" s="139"/>
      <c r="F1449" s="139"/>
      <c r="G1449" s="139"/>
      <c r="H1449" s="139"/>
      <c r="I1449" s="139"/>
      <c r="J1449" s="7">
        <v>1</v>
      </c>
    </row>
    <row r="1450" spans="1:11">
      <c r="A1450" s="94"/>
      <c r="B1450" s="354"/>
      <c r="C1450" s="382">
        <f>+C1449</f>
        <v>602</v>
      </c>
      <c r="D1450" s="383" t="s">
        <v>530</v>
      </c>
      <c r="E1450" s="139"/>
      <c r="F1450" s="139"/>
      <c r="G1450" s="139"/>
      <c r="H1450" s="139"/>
      <c r="I1450" s="139"/>
      <c r="J1450" s="7">
        <v>1</v>
      </c>
    </row>
    <row r="1451" spans="1:11">
      <c r="A1451" s="94"/>
      <c r="B1451" s="357"/>
      <c r="C1451" s="358"/>
      <c r="D1451" s="359" t="s">
        <v>522</v>
      </c>
      <c r="E1451" s="360"/>
      <c r="F1451" s="360"/>
      <c r="G1451" s="360"/>
      <c r="H1451" s="360"/>
      <c r="I1451" s="360"/>
      <c r="J1451" s="7">
        <v>1</v>
      </c>
    </row>
    <row r="1452" spans="1:11" ht="15.75" customHeight="1">
      <c r="A1452" s="94"/>
      <c r="B1452" s="141">
        <v>100</v>
      </c>
      <c r="C1452" s="475" t="s">
        <v>180</v>
      </c>
      <c r="D1452" s="475"/>
      <c r="E1452" s="142">
        <f>SUM(E1453:E1454)</f>
        <v>856830</v>
      </c>
      <c r="F1452" s="142">
        <f>SUM(F1453:F1454)</f>
        <v>1000950</v>
      </c>
      <c r="G1452" s="142">
        <f>SUM(G1453:G1454)</f>
        <v>1110000</v>
      </c>
      <c r="H1452" s="142">
        <f>SUM(H1453:H1454)</f>
        <v>1280000</v>
      </c>
      <c r="I1452" s="142">
        <f>SUM(I1453:I1454)</f>
        <v>1050000</v>
      </c>
      <c r="J1452" s="7">
        <f t="shared" ref="J1452:J1483" si="68">(IF(OR($E1452&lt;&gt;0,$F1452&lt;&gt;0,$G1452&lt;&gt;0,$H1452&lt;&gt;0,$I1452&lt;&gt;0),$J$2,""))</f>
        <v>1</v>
      </c>
      <c r="K1452" s="206"/>
    </row>
    <row r="1453" spans="1:11">
      <c r="A1453" s="94"/>
      <c r="B1453" s="67"/>
      <c r="C1453" s="49">
        <v>101</v>
      </c>
      <c r="D1453" s="50" t="s">
        <v>181</v>
      </c>
      <c r="E1453" s="55">
        <v>856830</v>
      </c>
      <c r="F1453" s="55">
        <v>1000950</v>
      </c>
      <c r="G1453" s="55">
        <v>1110000</v>
      </c>
      <c r="H1453" s="55">
        <v>1280000</v>
      </c>
      <c r="I1453" s="55">
        <v>1050000</v>
      </c>
      <c r="J1453" s="7">
        <f t="shared" si="68"/>
        <v>1</v>
      </c>
      <c r="K1453" s="206"/>
    </row>
    <row r="1454" spans="1:11" hidden="1">
      <c r="B1454" s="67"/>
      <c r="C1454" s="49">
        <v>102</v>
      </c>
      <c r="D1454" s="50" t="s">
        <v>182</v>
      </c>
      <c r="E1454" s="77"/>
      <c r="F1454" s="77"/>
      <c r="G1454" s="77"/>
      <c r="H1454" s="77"/>
      <c r="I1454" s="77"/>
      <c r="J1454" s="7" t="str">
        <f t="shared" si="68"/>
        <v/>
      </c>
      <c r="K1454" s="206"/>
    </row>
    <row r="1455" spans="1:11">
      <c r="B1455" s="141">
        <v>200</v>
      </c>
      <c r="C1455" s="476" t="s">
        <v>183</v>
      </c>
      <c r="D1455" s="476"/>
      <c r="E1455" s="142">
        <f>SUM(E1456:E1460)</f>
        <v>148122</v>
      </c>
      <c r="F1455" s="142">
        <f>SUM(F1456:F1460)</f>
        <v>186790</v>
      </c>
      <c r="G1455" s="142">
        <f>SUM(G1456:G1460)</f>
        <v>185000</v>
      </c>
      <c r="H1455" s="142">
        <f>SUM(H1456:H1460)</f>
        <v>190000</v>
      </c>
      <c r="I1455" s="142">
        <f>SUM(I1456:I1460)</f>
        <v>190000</v>
      </c>
      <c r="J1455" s="7">
        <f t="shared" si="68"/>
        <v>1</v>
      </c>
      <c r="K1455" s="206"/>
    </row>
    <row r="1456" spans="1:11" hidden="1">
      <c r="B1456" s="71"/>
      <c r="C1456" s="49">
        <v>201</v>
      </c>
      <c r="D1456" s="50" t="s">
        <v>184</v>
      </c>
      <c r="E1456" s="77"/>
      <c r="F1456" s="77"/>
      <c r="G1456" s="77"/>
      <c r="H1456" s="77"/>
      <c r="I1456" s="77"/>
      <c r="J1456" s="7" t="str">
        <f t="shared" si="68"/>
        <v/>
      </c>
      <c r="K1456" s="206"/>
    </row>
    <row r="1457" spans="1:11">
      <c r="B1457" s="48"/>
      <c r="C1457" s="49">
        <v>202</v>
      </c>
      <c r="D1457" s="76" t="s">
        <v>185</v>
      </c>
      <c r="E1457" s="55">
        <v>128031</v>
      </c>
      <c r="F1457" s="55">
        <v>146000</v>
      </c>
      <c r="G1457" s="55">
        <v>150000</v>
      </c>
      <c r="H1457" s="55">
        <v>155000</v>
      </c>
      <c r="I1457" s="55">
        <v>155000</v>
      </c>
      <c r="J1457" s="7">
        <f t="shared" si="68"/>
        <v>1</v>
      </c>
      <c r="K1457" s="206"/>
    </row>
    <row r="1458" spans="1:11">
      <c r="B1458" s="48"/>
      <c r="C1458" s="49">
        <v>205</v>
      </c>
      <c r="D1458" s="76" t="s">
        <v>186</v>
      </c>
      <c r="E1458" s="55">
        <v>14556</v>
      </c>
      <c r="F1458" s="55">
        <v>20950</v>
      </c>
      <c r="G1458" s="55">
        <v>20000</v>
      </c>
      <c r="H1458" s="55">
        <v>20000</v>
      </c>
      <c r="I1458" s="55">
        <v>20000</v>
      </c>
      <c r="J1458" s="7">
        <f t="shared" si="68"/>
        <v>1</v>
      </c>
      <c r="K1458" s="206"/>
    </row>
    <row r="1459" spans="1:11">
      <c r="B1459" s="48"/>
      <c r="C1459" s="49">
        <v>208</v>
      </c>
      <c r="D1459" s="79" t="s">
        <v>187</v>
      </c>
      <c r="E1459" s="55">
        <v>1481</v>
      </c>
      <c r="F1459" s="55">
        <v>19840</v>
      </c>
      <c r="G1459" s="55">
        <v>15000</v>
      </c>
      <c r="H1459" s="55">
        <v>15000</v>
      </c>
      <c r="I1459" s="55">
        <v>15000</v>
      </c>
      <c r="J1459" s="7">
        <f t="shared" si="68"/>
        <v>1</v>
      </c>
      <c r="K1459" s="206"/>
    </row>
    <row r="1460" spans="1:11">
      <c r="B1460" s="71"/>
      <c r="C1460" s="49">
        <v>209</v>
      </c>
      <c r="D1460" s="80" t="s">
        <v>188</v>
      </c>
      <c r="E1460" s="55">
        <v>4054</v>
      </c>
      <c r="F1460" s="55"/>
      <c r="G1460" s="55"/>
      <c r="H1460" s="55"/>
      <c r="I1460" s="55"/>
      <c r="J1460" s="7">
        <f t="shared" si="68"/>
        <v>1</v>
      </c>
      <c r="K1460" s="206"/>
    </row>
    <row r="1461" spans="1:11">
      <c r="B1461" s="141">
        <v>500</v>
      </c>
      <c r="C1461" s="476" t="s">
        <v>189</v>
      </c>
      <c r="D1461" s="476"/>
      <c r="E1461" s="142">
        <f>SUM(E1462:E1468)</f>
        <v>179071</v>
      </c>
      <c r="F1461" s="142">
        <f>SUM(F1462:F1468)</f>
        <v>209680</v>
      </c>
      <c r="G1461" s="142">
        <f>SUM(G1462:G1468)</f>
        <v>209000</v>
      </c>
      <c r="H1461" s="142">
        <f>SUM(H1462:H1468)</f>
        <v>216000</v>
      </c>
      <c r="I1461" s="142">
        <f>SUM(I1462:I1468)</f>
        <v>238000</v>
      </c>
      <c r="J1461" s="7">
        <f t="shared" si="68"/>
        <v>1</v>
      </c>
      <c r="K1461" s="206"/>
    </row>
    <row r="1462" spans="1:11">
      <c r="B1462" s="71"/>
      <c r="C1462" s="146">
        <v>551</v>
      </c>
      <c r="D1462" s="147" t="s">
        <v>190</v>
      </c>
      <c r="E1462" s="55">
        <v>108901</v>
      </c>
      <c r="F1462" s="55">
        <v>128750</v>
      </c>
      <c r="G1462" s="55">
        <v>128000</v>
      </c>
      <c r="H1462" s="55">
        <v>127000</v>
      </c>
      <c r="I1462" s="55">
        <v>139000</v>
      </c>
      <c r="J1462" s="7">
        <f t="shared" si="68"/>
        <v>1</v>
      </c>
      <c r="K1462" s="206"/>
    </row>
    <row r="1463" spans="1:11" hidden="1">
      <c r="B1463" s="71"/>
      <c r="C1463" s="146">
        <v>552</v>
      </c>
      <c r="D1463" s="147" t="s">
        <v>191</v>
      </c>
      <c r="E1463" s="77"/>
      <c r="F1463" s="77"/>
      <c r="G1463" s="77"/>
      <c r="H1463" s="77"/>
      <c r="I1463" s="77"/>
      <c r="J1463" s="7" t="str">
        <f t="shared" si="68"/>
        <v/>
      </c>
      <c r="K1463" s="206"/>
    </row>
    <row r="1464" spans="1:11" hidden="1">
      <c r="B1464" s="148"/>
      <c r="C1464" s="146">
        <v>558</v>
      </c>
      <c r="D1464" s="149" t="s">
        <v>49</v>
      </c>
      <c r="E1464" s="52">
        <v>0</v>
      </c>
      <c r="F1464" s="52">
        <v>0</v>
      </c>
      <c r="G1464" s="52">
        <v>0</v>
      </c>
      <c r="H1464" s="52">
        <v>0</v>
      </c>
      <c r="I1464" s="52">
        <v>0</v>
      </c>
      <c r="J1464" s="7" t="str">
        <f t="shared" si="68"/>
        <v/>
      </c>
      <c r="K1464" s="206"/>
    </row>
    <row r="1465" spans="1:11">
      <c r="B1465" s="148"/>
      <c r="C1465" s="146">
        <v>560</v>
      </c>
      <c r="D1465" s="149" t="s">
        <v>192</v>
      </c>
      <c r="E1465" s="55">
        <v>42938</v>
      </c>
      <c r="F1465" s="55">
        <v>50150</v>
      </c>
      <c r="G1465" s="55">
        <v>50000</v>
      </c>
      <c r="H1465" s="55">
        <v>55000</v>
      </c>
      <c r="I1465" s="55">
        <v>60000</v>
      </c>
      <c r="J1465" s="7">
        <f t="shared" si="68"/>
        <v>1</v>
      </c>
      <c r="K1465" s="206"/>
    </row>
    <row r="1466" spans="1:11">
      <c r="B1466" s="148"/>
      <c r="C1466" s="146">
        <v>580</v>
      </c>
      <c r="D1466" s="147" t="s">
        <v>193</v>
      </c>
      <c r="E1466" s="55">
        <v>27232</v>
      </c>
      <c r="F1466" s="55">
        <v>30780</v>
      </c>
      <c r="G1466" s="55">
        <v>31000</v>
      </c>
      <c r="H1466" s="55">
        <v>34000</v>
      </c>
      <c r="I1466" s="55">
        <v>39000</v>
      </c>
      <c r="J1466" s="7">
        <f t="shared" si="68"/>
        <v>1</v>
      </c>
      <c r="K1466" s="206"/>
    </row>
    <row r="1467" spans="1:11" hidden="1">
      <c r="B1467" s="71"/>
      <c r="C1467" s="146">
        <v>588</v>
      </c>
      <c r="D1467" s="147" t="s">
        <v>194</v>
      </c>
      <c r="E1467" s="52">
        <v>0</v>
      </c>
      <c r="F1467" s="52">
        <v>0</v>
      </c>
      <c r="G1467" s="52">
        <v>0</v>
      </c>
      <c r="H1467" s="52">
        <v>0</v>
      </c>
      <c r="I1467" s="52">
        <v>0</v>
      </c>
      <c r="J1467" s="7" t="str">
        <f t="shared" si="68"/>
        <v/>
      </c>
      <c r="K1467" s="206"/>
    </row>
    <row r="1468" spans="1:11" hidden="1">
      <c r="B1468" s="71"/>
      <c r="C1468" s="49">
        <v>590</v>
      </c>
      <c r="D1468" s="147" t="s">
        <v>195</v>
      </c>
      <c r="E1468" s="77"/>
      <c r="F1468" s="77"/>
      <c r="G1468" s="77"/>
      <c r="H1468" s="77"/>
      <c r="I1468" s="77"/>
      <c r="J1468" s="7" t="str">
        <f t="shared" si="68"/>
        <v/>
      </c>
      <c r="K1468" s="206"/>
    </row>
    <row r="1469" spans="1:11" ht="15.75" hidden="1" customHeight="1">
      <c r="A1469" s="93">
        <v>5</v>
      </c>
      <c r="B1469" s="141">
        <v>800</v>
      </c>
      <c r="C1469" s="477" t="s">
        <v>196</v>
      </c>
      <c r="D1469" s="477"/>
      <c r="E1469" s="362"/>
      <c r="F1469" s="362"/>
      <c r="G1469" s="362"/>
      <c r="H1469" s="362"/>
      <c r="I1469" s="362"/>
      <c r="J1469" s="7" t="str">
        <f t="shared" si="68"/>
        <v/>
      </c>
      <c r="K1469" s="206"/>
    </row>
    <row r="1470" spans="1:11">
      <c r="A1470" s="94">
        <v>10</v>
      </c>
      <c r="B1470" s="141">
        <v>1000</v>
      </c>
      <c r="C1470" s="476" t="s">
        <v>197</v>
      </c>
      <c r="D1470" s="476"/>
      <c r="E1470" s="142">
        <f>SUM(E1471:E1487)</f>
        <v>725765</v>
      </c>
      <c r="F1470" s="142">
        <f>SUM(F1471:F1487)</f>
        <v>1110523</v>
      </c>
      <c r="G1470" s="142">
        <f>SUM(G1471:G1487)</f>
        <v>615150</v>
      </c>
      <c r="H1470" s="142">
        <f>SUM(H1471:H1487)</f>
        <v>627150</v>
      </c>
      <c r="I1470" s="142">
        <f>SUM(I1471:I1487)</f>
        <v>638150</v>
      </c>
      <c r="J1470" s="7">
        <f t="shared" si="68"/>
        <v>1</v>
      </c>
      <c r="K1470" s="206"/>
    </row>
    <row r="1471" spans="1:11" ht="17.25" customHeight="1">
      <c r="A1471" s="94">
        <v>15</v>
      </c>
      <c r="B1471" s="48"/>
      <c r="C1471" s="49">
        <v>1011</v>
      </c>
      <c r="D1471" s="76" t="s">
        <v>198</v>
      </c>
      <c r="E1471" s="55">
        <v>121</v>
      </c>
      <c r="F1471" s="55"/>
      <c r="G1471" s="55"/>
      <c r="H1471" s="55"/>
      <c r="I1471" s="55"/>
      <c r="J1471" s="7">
        <f t="shared" si="68"/>
        <v>1</v>
      </c>
      <c r="K1471" s="206"/>
    </row>
    <row r="1472" spans="1:11" ht="21" hidden="1" customHeight="1">
      <c r="A1472" s="93">
        <v>35</v>
      </c>
      <c r="B1472" s="48"/>
      <c r="C1472" s="49">
        <v>1012</v>
      </c>
      <c r="D1472" s="76" t="s">
        <v>199</v>
      </c>
      <c r="E1472" s="77"/>
      <c r="F1472" s="77"/>
      <c r="G1472" s="77"/>
      <c r="H1472" s="77"/>
      <c r="I1472" s="77"/>
      <c r="J1472" s="7" t="str">
        <f t="shared" si="68"/>
        <v/>
      </c>
      <c r="K1472" s="206"/>
    </row>
    <row r="1473" spans="1:11">
      <c r="A1473" s="94">
        <v>40</v>
      </c>
      <c r="B1473" s="48"/>
      <c r="C1473" s="49">
        <v>1013</v>
      </c>
      <c r="D1473" s="76" t="s">
        <v>200</v>
      </c>
      <c r="E1473" s="55">
        <v>23838</v>
      </c>
      <c r="F1473" s="55">
        <v>24150</v>
      </c>
      <c r="G1473" s="55">
        <v>24150</v>
      </c>
      <c r="H1473" s="55">
        <v>24150</v>
      </c>
      <c r="I1473" s="55">
        <v>24150</v>
      </c>
      <c r="J1473" s="7">
        <f t="shared" si="68"/>
        <v>1</v>
      </c>
      <c r="K1473" s="206"/>
    </row>
    <row r="1474" spans="1:11" hidden="1">
      <c r="A1474" s="94">
        <v>45</v>
      </c>
      <c r="B1474" s="48"/>
      <c r="C1474" s="49">
        <v>1014</v>
      </c>
      <c r="D1474" s="76" t="s">
        <v>201</v>
      </c>
      <c r="E1474" s="77"/>
      <c r="F1474" s="77"/>
      <c r="G1474" s="77"/>
      <c r="H1474" s="77"/>
      <c r="I1474" s="77"/>
      <c r="J1474" s="7" t="str">
        <f t="shared" si="68"/>
        <v/>
      </c>
      <c r="K1474" s="206"/>
    </row>
    <row r="1475" spans="1:11">
      <c r="A1475" s="94">
        <v>50</v>
      </c>
      <c r="B1475" s="48"/>
      <c r="C1475" s="49">
        <v>1015</v>
      </c>
      <c r="D1475" s="76" t="s">
        <v>202</v>
      </c>
      <c r="E1475" s="55">
        <v>110795</v>
      </c>
      <c r="F1475" s="55">
        <v>204400</v>
      </c>
      <c r="G1475" s="55">
        <v>95000</v>
      </c>
      <c r="H1475" s="55">
        <v>97000</v>
      </c>
      <c r="I1475" s="55">
        <v>98000</v>
      </c>
      <c r="J1475" s="7">
        <f t="shared" si="68"/>
        <v>1</v>
      </c>
      <c r="K1475" s="206"/>
    </row>
    <row r="1476" spans="1:11">
      <c r="A1476" s="94">
        <v>55</v>
      </c>
      <c r="B1476" s="48"/>
      <c r="C1476" s="58">
        <v>1016</v>
      </c>
      <c r="D1476" s="78" t="s">
        <v>203</v>
      </c>
      <c r="E1476" s="364">
        <v>237635</v>
      </c>
      <c r="F1476" s="364">
        <v>525473</v>
      </c>
      <c r="G1476" s="364">
        <v>230000</v>
      </c>
      <c r="H1476" s="364">
        <v>240000</v>
      </c>
      <c r="I1476" s="364">
        <v>245000</v>
      </c>
      <c r="J1476" s="7">
        <f t="shared" si="68"/>
        <v>1</v>
      </c>
      <c r="K1476" s="206"/>
    </row>
    <row r="1477" spans="1:11">
      <c r="A1477" s="94">
        <v>60</v>
      </c>
      <c r="B1477" s="67"/>
      <c r="C1477" s="49">
        <v>1020</v>
      </c>
      <c r="D1477" s="50" t="s">
        <v>204</v>
      </c>
      <c r="E1477" s="55">
        <v>312127</v>
      </c>
      <c r="F1477" s="55">
        <v>346500</v>
      </c>
      <c r="G1477" s="55">
        <v>250000</v>
      </c>
      <c r="H1477" s="55">
        <v>250000</v>
      </c>
      <c r="I1477" s="55">
        <v>255000</v>
      </c>
      <c r="J1477" s="7">
        <f t="shared" si="68"/>
        <v>1</v>
      </c>
      <c r="K1477" s="206"/>
    </row>
    <row r="1478" spans="1:11">
      <c r="A1478" s="93">
        <v>65</v>
      </c>
      <c r="B1478" s="48"/>
      <c r="C1478" s="49">
        <v>1030</v>
      </c>
      <c r="D1478" s="76" t="s">
        <v>205</v>
      </c>
      <c r="E1478" s="55">
        <v>28527</v>
      </c>
      <c r="F1478" s="55">
        <v>10000</v>
      </c>
      <c r="G1478" s="55">
        <v>15000</v>
      </c>
      <c r="H1478" s="55">
        <v>15000</v>
      </c>
      <c r="I1478" s="55">
        <v>15000</v>
      </c>
      <c r="J1478" s="7">
        <f t="shared" si="68"/>
        <v>1</v>
      </c>
      <c r="K1478" s="206"/>
    </row>
    <row r="1479" spans="1:11" hidden="1">
      <c r="A1479" s="94">
        <v>70</v>
      </c>
      <c r="B1479" s="48"/>
      <c r="C1479" s="49">
        <v>1051</v>
      </c>
      <c r="D1479" s="76" t="s">
        <v>206</v>
      </c>
      <c r="E1479" s="77"/>
      <c r="F1479" s="77"/>
      <c r="G1479" s="77"/>
      <c r="H1479" s="77"/>
      <c r="I1479" s="77"/>
      <c r="J1479" s="7" t="str">
        <f t="shared" si="68"/>
        <v/>
      </c>
      <c r="K1479" s="206"/>
    </row>
    <row r="1480" spans="1:11" hidden="1">
      <c r="A1480" s="94">
        <v>75</v>
      </c>
      <c r="B1480" s="48"/>
      <c r="C1480" s="49">
        <v>1052</v>
      </c>
      <c r="D1480" s="76" t="s">
        <v>207</v>
      </c>
      <c r="E1480" s="77"/>
      <c r="F1480" s="77"/>
      <c r="G1480" s="77"/>
      <c r="H1480" s="77"/>
      <c r="I1480" s="77"/>
      <c r="J1480" s="7" t="str">
        <f t="shared" si="68"/>
        <v/>
      </c>
      <c r="K1480" s="206"/>
    </row>
    <row r="1481" spans="1:11" hidden="1">
      <c r="A1481" s="94">
        <v>80</v>
      </c>
      <c r="B1481" s="48"/>
      <c r="C1481" s="49">
        <v>1053</v>
      </c>
      <c r="D1481" s="76" t="s">
        <v>208</v>
      </c>
      <c r="E1481" s="77"/>
      <c r="F1481" s="77"/>
      <c r="G1481" s="77"/>
      <c r="H1481" s="77"/>
      <c r="I1481" s="77"/>
      <c r="J1481" s="7" t="str">
        <f t="shared" si="68"/>
        <v/>
      </c>
      <c r="K1481" s="206"/>
    </row>
    <row r="1482" spans="1:11">
      <c r="A1482" s="94">
        <v>80</v>
      </c>
      <c r="B1482" s="48"/>
      <c r="C1482" s="49">
        <v>1062</v>
      </c>
      <c r="D1482" s="50" t="s">
        <v>209</v>
      </c>
      <c r="E1482" s="55">
        <v>11122</v>
      </c>
      <c r="F1482" s="55"/>
      <c r="G1482" s="55">
        <v>1000</v>
      </c>
      <c r="H1482" s="55">
        <v>1000</v>
      </c>
      <c r="I1482" s="55">
        <v>1000</v>
      </c>
      <c r="J1482" s="7">
        <f t="shared" si="68"/>
        <v>1</v>
      </c>
      <c r="K1482" s="206"/>
    </row>
    <row r="1483" spans="1:11" hidden="1">
      <c r="A1483" s="94">
        <v>85</v>
      </c>
      <c r="B1483" s="48"/>
      <c r="C1483" s="49">
        <v>1063</v>
      </c>
      <c r="D1483" s="79" t="s">
        <v>210</v>
      </c>
      <c r="E1483" s="77"/>
      <c r="F1483" s="77"/>
      <c r="G1483" s="77"/>
      <c r="H1483" s="77"/>
      <c r="I1483" s="77"/>
      <c r="J1483" s="7" t="str">
        <f t="shared" si="68"/>
        <v/>
      </c>
      <c r="K1483" s="206"/>
    </row>
    <row r="1484" spans="1:11" hidden="1">
      <c r="A1484" s="94">
        <v>90</v>
      </c>
      <c r="B1484" s="48"/>
      <c r="C1484" s="49">
        <v>1069</v>
      </c>
      <c r="D1484" s="79" t="s">
        <v>211</v>
      </c>
      <c r="E1484" s="77"/>
      <c r="F1484" s="77"/>
      <c r="G1484" s="77"/>
      <c r="H1484" s="77"/>
      <c r="I1484" s="77"/>
      <c r="J1484" s="7" t="str">
        <f t="shared" ref="J1484:J1515" si="69">(IF(OR($E1484&lt;&gt;0,$F1484&lt;&gt;0,$G1484&lt;&gt;0,$H1484&lt;&gt;0,$I1484&lt;&gt;0),$J$2,""))</f>
        <v/>
      </c>
      <c r="K1484" s="206"/>
    </row>
    <row r="1485" spans="1:11" hidden="1">
      <c r="A1485" s="94">
        <v>90</v>
      </c>
      <c r="B1485" s="67"/>
      <c r="C1485" s="49">
        <v>1091</v>
      </c>
      <c r="D1485" s="76" t="s">
        <v>212</v>
      </c>
      <c r="E1485" s="77"/>
      <c r="F1485" s="77"/>
      <c r="G1485" s="77"/>
      <c r="H1485" s="77"/>
      <c r="I1485" s="77"/>
      <c r="J1485" s="7" t="str">
        <f t="shared" si="69"/>
        <v/>
      </c>
      <c r="K1485" s="206"/>
    </row>
    <row r="1486" spans="1:11" ht="18" customHeight="1">
      <c r="A1486" s="93">
        <v>115</v>
      </c>
      <c r="B1486" s="48"/>
      <c r="C1486" s="49">
        <v>1092</v>
      </c>
      <c r="D1486" s="76" t="s">
        <v>213</v>
      </c>
      <c r="E1486" s="77">
        <v>1600</v>
      </c>
      <c r="F1486" s="77"/>
      <c r="G1486" s="77"/>
      <c r="H1486" s="77"/>
      <c r="I1486" s="77"/>
      <c r="J1486" s="7">
        <f t="shared" si="69"/>
        <v>1</v>
      </c>
      <c r="K1486" s="206"/>
    </row>
    <row r="1487" spans="1:11" ht="15.75" customHeight="1">
      <c r="A1487" s="93">
        <v>125</v>
      </c>
      <c r="B1487" s="48"/>
      <c r="C1487" s="49">
        <v>1098</v>
      </c>
      <c r="D1487" s="76" t="s">
        <v>214</v>
      </c>
      <c r="E1487" s="77"/>
      <c r="F1487" s="77"/>
      <c r="G1487" s="77"/>
      <c r="H1487" s="77"/>
      <c r="I1487" s="77"/>
      <c r="J1487" s="7" t="str">
        <f t="shared" si="69"/>
        <v/>
      </c>
      <c r="K1487" s="206"/>
    </row>
    <row r="1488" spans="1:11">
      <c r="A1488" s="94">
        <v>130</v>
      </c>
      <c r="B1488" s="141">
        <v>1900</v>
      </c>
      <c r="C1488" s="471" t="s">
        <v>215</v>
      </c>
      <c r="D1488" s="471"/>
      <c r="E1488" s="142">
        <f>SUM(E1489:E1491)</f>
        <v>8645</v>
      </c>
      <c r="F1488" s="142">
        <f>SUM(F1489:F1491)</f>
        <v>10000</v>
      </c>
      <c r="G1488" s="142">
        <f>SUM(G1489:G1491)</f>
        <v>8000</v>
      </c>
      <c r="H1488" s="142">
        <f>SUM(H1489:H1491)</f>
        <v>8000</v>
      </c>
      <c r="I1488" s="142">
        <f>SUM(I1489:I1491)</f>
        <v>8000</v>
      </c>
      <c r="J1488" s="7">
        <f t="shared" si="69"/>
        <v>1</v>
      </c>
      <c r="K1488" s="206"/>
    </row>
    <row r="1489" spans="1:11">
      <c r="A1489" s="94">
        <v>135</v>
      </c>
      <c r="B1489" s="48"/>
      <c r="C1489" s="49">
        <v>1901</v>
      </c>
      <c r="D1489" s="104" t="s">
        <v>216</v>
      </c>
      <c r="E1489" s="55">
        <v>8524</v>
      </c>
      <c r="F1489" s="55">
        <v>9000</v>
      </c>
      <c r="G1489" s="55">
        <v>8000</v>
      </c>
      <c r="H1489" s="55">
        <v>8000</v>
      </c>
      <c r="I1489" s="55">
        <v>8000</v>
      </c>
      <c r="J1489" s="7">
        <f t="shared" si="69"/>
        <v>1</v>
      </c>
      <c r="K1489" s="206"/>
    </row>
    <row r="1490" spans="1:11">
      <c r="A1490" s="94">
        <v>140</v>
      </c>
      <c r="B1490" s="153"/>
      <c r="C1490" s="49">
        <v>1981</v>
      </c>
      <c r="D1490" s="104" t="s">
        <v>217</v>
      </c>
      <c r="E1490" s="55">
        <v>121</v>
      </c>
      <c r="F1490" s="55">
        <v>1000</v>
      </c>
      <c r="G1490" s="55"/>
      <c r="H1490" s="55"/>
      <c r="I1490" s="55"/>
      <c r="J1490" s="7">
        <f t="shared" si="69"/>
        <v>1</v>
      </c>
      <c r="K1490" s="206"/>
    </row>
    <row r="1491" spans="1:11" hidden="1">
      <c r="A1491" s="94">
        <v>145</v>
      </c>
      <c r="B1491" s="48"/>
      <c r="C1491" s="49">
        <v>1991</v>
      </c>
      <c r="D1491" s="104" t="s">
        <v>218</v>
      </c>
      <c r="E1491" s="77"/>
      <c r="F1491" s="77"/>
      <c r="G1491" s="77"/>
      <c r="H1491" s="77"/>
      <c r="I1491" s="77"/>
      <c r="J1491" s="7" t="str">
        <f t="shared" si="69"/>
        <v/>
      </c>
      <c r="K1491" s="206"/>
    </row>
    <row r="1492" spans="1:11" hidden="1">
      <c r="A1492" s="94">
        <v>150</v>
      </c>
      <c r="B1492" s="141">
        <v>2100</v>
      </c>
      <c r="C1492" s="471" t="s">
        <v>219</v>
      </c>
      <c r="D1492" s="471"/>
      <c r="E1492" s="150">
        <f>SUM(E1493:E1497)</f>
        <v>0</v>
      </c>
      <c r="F1492" s="150">
        <f>SUM(F1493:F1497)</f>
        <v>0</v>
      </c>
      <c r="G1492" s="150">
        <f>SUM(G1493:G1497)</f>
        <v>0</v>
      </c>
      <c r="H1492" s="150">
        <f>SUM(H1493:H1497)</f>
        <v>0</v>
      </c>
      <c r="I1492" s="150">
        <f>SUM(I1493:I1497)</f>
        <v>0</v>
      </c>
      <c r="J1492" s="7" t="str">
        <f t="shared" si="69"/>
        <v/>
      </c>
      <c r="K1492" s="206"/>
    </row>
    <row r="1493" spans="1:11" hidden="1">
      <c r="A1493" s="94">
        <v>155</v>
      </c>
      <c r="B1493" s="48"/>
      <c r="C1493" s="49">
        <v>2110</v>
      </c>
      <c r="D1493" s="79" t="s">
        <v>220</v>
      </c>
      <c r="E1493" s="77"/>
      <c r="F1493" s="77"/>
      <c r="G1493" s="77"/>
      <c r="H1493" s="77"/>
      <c r="I1493" s="77"/>
      <c r="J1493" s="7" t="str">
        <f t="shared" si="69"/>
        <v/>
      </c>
      <c r="K1493" s="206"/>
    </row>
    <row r="1494" spans="1:11" hidden="1">
      <c r="A1494" s="94">
        <v>160</v>
      </c>
      <c r="B1494" s="153"/>
      <c r="C1494" s="49">
        <v>2120</v>
      </c>
      <c r="D1494" s="79" t="s">
        <v>221</v>
      </c>
      <c r="E1494" s="77"/>
      <c r="F1494" s="77"/>
      <c r="G1494" s="77"/>
      <c r="H1494" s="77"/>
      <c r="I1494" s="77"/>
      <c r="J1494" s="7" t="str">
        <f t="shared" si="69"/>
        <v/>
      </c>
      <c r="K1494" s="206"/>
    </row>
    <row r="1495" spans="1:11" hidden="1">
      <c r="A1495" s="94">
        <v>165</v>
      </c>
      <c r="B1495" s="153"/>
      <c r="C1495" s="49">
        <v>2125</v>
      </c>
      <c r="D1495" s="79" t="s">
        <v>222</v>
      </c>
      <c r="E1495" s="52">
        <v>0</v>
      </c>
      <c r="F1495" s="52">
        <v>0</v>
      </c>
      <c r="G1495" s="52">
        <v>0</v>
      </c>
      <c r="H1495" s="52">
        <v>0</v>
      </c>
      <c r="I1495" s="52">
        <v>0</v>
      </c>
      <c r="J1495" s="7" t="str">
        <f t="shared" si="69"/>
        <v/>
      </c>
      <c r="K1495" s="206"/>
    </row>
    <row r="1496" spans="1:11" hidden="1">
      <c r="A1496" s="94">
        <v>175</v>
      </c>
      <c r="B1496" s="71"/>
      <c r="C1496" s="49">
        <v>2140</v>
      </c>
      <c r="D1496" s="79" t="s">
        <v>223</v>
      </c>
      <c r="E1496" s="52">
        <v>0</v>
      </c>
      <c r="F1496" s="52">
        <v>0</v>
      </c>
      <c r="G1496" s="52">
        <v>0</v>
      </c>
      <c r="H1496" s="52">
        <v>0</v>
      </c>
      <c r="I1496" s="52">
        <v>0</v>
      </c>
      <c r="J1496" s="7" t="str">
        <f t="shared" si="69"/>
        <v/>
      </c>
      <c r="K1496" s="206"/>
    </row>
    <row r="1497" spans="1:11" hidden="1">
      <c r="A1497" s="94">
        <v>180</v>
      </c>
      <c r="B1497" s="48"/>
      <c r="C1497" s="49">
        <v>2190</v>
      </c>
      <c r="D1497" s="79" t="s">
        <v>224</v>
      </c>
      <c r="E1497" s="77"/>
      <c r="F1497" s="77"/>
      <c r="G1497" s="77"/>
      <c r="H1497" s="77"/>
      <c r="I1497" s="77"/>
      <c r="J1497" s="7" t="str">
        <f t="shared" si="69"/>
        <v/>
      </c>
      <c r="K1497" s="206"/>
    </row>
    <row r="1498" spans="1:11" hidden="1">
      <c r="A1498" s="94">
        <v>185</v>
      </c>
      <c r="B1498" s="141">
        <v>2200</v>
      </c>
      <c r="C1498" s="471" t="s">
        <v>225</v>
      </c>
      <c r="D1498" s="471"/>
      <c r="E1498" s="150">
        <f>SUM(E1499:E1500)</f>
        <v>0</v>
      </c>
      <c r="F1498" s="150">
        <f>SUM(F1499:F1500)</f>
        <v>0</v>
      </c>
      <c r="G1498" s="150">
        <f>SUM(G1499:G1500)</f>
        <v>0</v>
      </c>
      <c r="H1498" s="150">
        <f>SUM(H1499:H1500)</f>
        <v>0</v>
      </c>
      <c r="I1498" s="150">
        <f>SUM(I1499:I1500)</f>
        <v>0</v>
      </c>
      <c r="J1498" s="7" t="str">
        <f t="shared" si="69"/>
        <v/>
      </c>
      <c r="K1498" s="206"/>
    </row>
    <row r="1499" spans="1:11" hidden="1">
      <c r="A1499" s="94">
        <v>190</v>
      </c>
      <c r="B1499" s="48"/>
      <c r="C1499" s="49">
        <v>2221</v>
      </c>
      <c r="D1499" s="50" t="s">
        <v>226</v>
      </c>
      <c r="E1499" s="77"/>
      <c r="F1499" s="77"/>
      <c r="G1499" s="77"/>
      <c r="H1499" s="77"/>
      <c r="I1499" s="77"/>
      <c r="J1499" s="7" t="str">
        <f t="shared" si="69"/>
        <v/>
      </c>
      <c r="K1499" s="206"/>
    </row>
    <row r="1500" spans="1:11" hidden="1">
      <c r="A1500" s="94">
        <v>200</v>
      </c>
      <c r="B1500" s="48"/>
      <c r="C1500" s="49">
        <v>2224</v>
      </c>
      <c r="D1500" s="50" t="s">
        <v>227</v>
      </c>
      <c r="E1500" s="77"/>
      <c r="F1500" s="77"/>
      <c r="G1500" s="77"/>
      <c r="H1500" s="77"/>
      <c r="I1500" s="77"/>
      <c r="J1500" s="7" t="str">
        <f t="shared" si="69"/>
        <v/>
      </c>
      <c r="K1500" s="206"/>
    </row>
    <row r="1501" spans="1:11" hidden="1">
      <c r="A1501" s="94">
        <v>200</v>
      </c>
      <c r="B1501" s="141">
        <v>2500</v>
      </c>
      <c r="C1501" s="471" t="s">
        <v>228</v>
      </c>
      <c r="D1501" s="471"/>
      <c r="E1501" s="362"/>
      <c r="F1501" s="362"/>
      <c r="G1501" s="362"/>
      <c r="H1501" s="362"/>
      <c r="I1501" s="362"/>
      <c r="J1501" s="7" t="str">
        <f t="shared" si="69"/>
        <v/>
      </c>
      <c r="K1501" s="206"/>
    </row>
    <row r="1502" spans="1:11" ht="15.75" hidden="1" customHeight="1">
      <c r="A1502" s="94">
        <v>205</v>
      </c>
      <c r="B1502" s="141">
        <v>2600</v>
      </c>
      <c r="C1502" s="473" t="s">
        <v>229</v>
      </c>
      <c r="D1502" s="473"/>
      <c r="E1502" s="362"/>
      <c r="F1502" s="362"/>
      <c r="G1502" s="362"/>
      <c r="H1502" s="362"/>
      <c r="I1502" s="362"/>
      <c r="J1502" s="7" t="str">
        <f t="shared" si="69"/>
        <v/>
      </c>
      <c r="K1502" s="206"/>
    </row>
    <row r="1503" spans="1:11" ht="15.75" hidden="1" customHeight="1">
      <c r="A1503" s="94">
        <v>210</v>
      </c>
      <c r="B1503" s="141">
        <v>2700</v>
      </c>
      <c r="C1503" s="473" t="s">
        <v>230</v>
      </c>
      <c r="D1503" s="473"/>
      <c r="E1503" s="362"/>
      <c r="F1503" s="362"/>
      <c r="G1503" s="362"/>
      <c r="H1503" s="362"/>
      <c r="I1503" s="362"/>
      <c r="J1503" s="7" t="str">
        <f t="shared" si="69"/>
        <v/>
      </c>
      <c r="K1503" s="206"/>
    </row>
    <row r="1504" spans="1:11" ht="36" hidden="1" customHeight="1">
      <c r="A1504" s="94">
        <v>215</v>
      </c>
      <c r="B1504" s="141">
        <v>2800</v>
      </c>
      <c r="C1504" s="473" t="s">
        <v>523</v>
      </c>
      <c r="D1504" s="473"/>
      <c r="E1504" s="362"/>
      <c r="F1504" s="362"/>
      <c r="G1504" s="362"/>
      <c r="H1504" s="362"/>
      <c r="I1504" s="362"/>
      <c r="J1504" s="7" t="str">
        <f t="shared" si="69"/>
        <v/>
      </c>
      <c r="K1504" s="206"/>
    </row>
    <row r="1505" spans="1:11" hidden="1">
      <c r="A1505" s="93">
        <v>220</v>
      </c>
      <c r="B1505" s="141">
        <v>2900</v>
      </c>
      <c r="C1505" s="471" t="s">
        <v>232</v>
      </c>
      <c r="D1505" s="471"/>
      <c r="E1505" s="150">
        <f>SUM(E1506:E1513)</f>
        <v>0</v>
      </c>
      <c r="F1505" s="150">
        <f>SUM(F1506:F1513)</f>
        <v>0</v>
      </c>
      <c r="G1505" s="150">
        <f>SUM(G1506:G1513)</f>
        <v>0</v>
      </c>
      <c r="H1505" s="150">
        <f>SUM(H1506:H1513)</f>
        <v>0</v>
      </c>
      <c r="I1505" s="150">
        <f>SUM(I1506:I1513)</f>
        <v>0</v>
      </c>
      <c r="J1505" s="7" t="str">
        <f t="shared" si="69"/>
        <v/>
      </c>
      <c r="K1505" s="206"/>
    </row>
    <row r="1506" spans="1:11" hidden="1">
      <c r="A1506" s="94">
        <v>225</v>
      </c>
      <c r="B1506" s="153"/>
      <c r="C1506" s="49">
        <v>2910</v>
      </c>
      <c r="D1506" s="155" t="s">
        <v>233</v>
      </c>
      <c r="E1506" s="77"/>
      <c r="F1506" s="77"/>
      <c r="G1506" s="77"/>
      <c r="H1506" s="77"/>
      <c r="I1506" s="77"/>
      <c r="J1506" s="7" t="str">
        <f t="shared" si="69"/>
        <v/>
      </c>
      <c r="K1506" s="206"/>
    </row>
    <row r="1507" spans="1:11" hidden="1">
      <c r="A1507" s="94">
        <v>230</v>
      </c>
      <c r="B1507" s="153"/>
      <c r="C1507" s="49">
        <v>2920</v>
      </c>
      <c r="D1507" s="155" t="s">
        <v>234</v>
      </c>
      <c r="E1507" s="77"/>
      <c r="F1507" s="77"/>
      <c r="G1507" s="77"/>
      <c r="H1507" s="77"/>
      <c r="I1507" s="77"/>
      <c r="J1507" s="7" t="str">
        <f t="shared" si="69"/>
        <v/>
      </c>
      <c r="K1507" s="206"/>
    </row>
    <row r="1508" spans="1:11" hidden="1">
      <c r="A1508" s="94">
        <v>245</v>
      </c>
      <c r="B1508" s="153"/>
      <c r="C1508" s="49">
        <v>2969</v>
      </c>
      <c r="D1508" s="155" t="s">
        <v>235</v>
      </c>
      <c r="E1508" s="77"/>
      <c r="F1508" s="77"/>
      <c r="G1508" s="77"/>
      <c r="H1508" s="77"/>
      <c r="I1508" s="77"/>
      <c r="J1508" s="7" t="str">
        <f t="shared" si="69"/>
        <v/>
      </c>
      <c r="K1508" s="206"/>
    </row>
    <row r="1509" spans="1:11" hidden="1">
      <c r="A1509" s="93">
        <v>220</v>
      </c>
      <c r="B1509" s="153"/>
      <c r="C1509" s="156">
        <v>2970</v>
      </c>
      <c r="D1509" s="157" t="s">
        <v>236</v>
      </c>
      <c r="E1509" s="312"/>
      <c r="F1509" s="312"/>
      <c r="G1509" s="312"/>
      <c r="H1509" s="312"/>
      <c r="I1509" s="312"/>
      <c r="J1509" s="7" t="str">
        <f t="shared" si="69"/>
        <v/>
      </c>
      <c r="K1509" s="206"/>
    </row>
    <row r="1510" spans="1:11" hidden="1">
      <c r="A1510" s="94">
        <v>225</v>
      </c>
      <c r="B1510" s="153"/>
      <c r="C1510" s="49">
        <v>2989</v>
      </c>
      <c r="D1510" s="155" t="s">
        <v>237</v>
      </c>
      <c r="E1510" s="77"/>
      <c r="F1510" s="77"/>
      <c r="G1510" s="77"/>
      <c r="H1510" s="77"/>
      <c r="I1510" s="77"/>
      <c r="J1510" s="7" t="str">
        <f t="shared" si="69"/>
        <v/>
      </c>
      <c r="K1510" s="206"/>
    </row>
    <row r="1511" spans="1:11" hidden="1">
      <c r="A1511" s="94">
        <v>230</v>
      </c>
      <c r="B1511" s="48"/>
      <c r="C1511" s="49">
        <v>2990</v>
      </c>
      <c r="D1511" s="155" t="s">
        <v>238</v>
      </c>
      <c r="E1511" s="77"/>
      <c r="F1511" s="77"/>
      <c r="G1511" s="77"/>
      <c r="H1511" s="77"/>
      <c r="I1511" s="77"/>
      <c r="J1511" s="7" t="str">
        <f t="shared" si="69"/>
        <v/>
      </c>
      <c r="K1511" s="206"/>
    </row>
    <row r="1512" spans="1:11" hidden="1">
      <c r="A1512" s="94">
        <v>235</v>
      </c>
      <c r="B1512" s="48"/>
      <c r="C1512" s="49">
        <v>2991</v>
      </c>
      <c r="D1512" s="155" t="s">
        <v>239</v>
      </c>
      <c r="E1512" s="77"/>
      <c r="F1512" s="77"/>
      <c r="G1512" s="77"/>
      <c r="H1512" s="77"/>
      <c r="I1512" s="77"/>
      <c r="J1512" s="7" t="str">
        <f t="shared" si="69"/>
        <v/>
      </c>
      <c r="K1512" s="206"/>
    </row>
    <row r="1513" spans="1:11" hidden="1">
      <c r="A1513" s="94">
        <v>240</v>
      </c>
      <c r="B1513" s="48"/>
      <c r="C1513" s="49">
        <v>2992</v>
      </c>
      <c r="D1513" s="365" t="s">
        <v>240</v>
      </c>
      <c r="E1513" s="77"/>
      <c r="F1513" s="77"/>
      <c r="G1513" s="77"/>
      <c r="H1513" s="77"/>
      <c r="I1513" s="77"/>
      <c r="J1513" s="7" t="str">
        <f t="shared" si="69"/>
        <v/>
      </c>
      <c r="K1513" s="206"/>
    </row>
    <row r="1514" spans="1:11" hidden="1">
      <c r="A1514" s="94">
        <v>245</v>
      </c>
      <c r="B1514" s="141">
        <v>3300</v>
      </c>
      <c r="C1514" s="160" t="s">
        <v>241</v>
      </c>
      <c r="D1514" s="161"/>
      <c r="E1514" s="150">
        <f>SUM(E1515:E1519)</f>
        <v>0</v>
      </c>
      <c r="F1514" s="150">
        <f>SUM(F1515:F1519)</f>
        <v>0</v>
      </c>
      <c r="G1514" s="150">
        <f>SUM(G1515:G1519)</f>
        <v>0</v>
      </c>
      <c r="H1514" s="150">
        <f>SUM(H1515:H1519)</f>
        <v>0</v>
      </c>
      <c r="I1514" s="150">
        <f>SUM(I1515:I1519)</f>
        <v>0</v>
      </c>
      <c r="J1514" s="7" t="str">
        <f t="shared" si="69"/>
        <v/>
      </c>
      <c r="K1514" s="206"/>
    </row>
    <row r="1515" spans="1:11" hidden="1">
      <c r="A1515" s="93">
        <v>250</v>
      </c>
      <c r="B1515" s="71"/>
      <c r="C1515" s="49">
        <v>3301</v>
      </c>
      <c r="D1515" s="162" t="s">
        <v>242</v>
      </c>
      <c r="E1515" s="52">
        <v>0</v>
      </c>
      <c r="F1515" s="52">
        <v>0</v>
      </c>
      <c r="G1515" s="52">
        <v>0</v>
      </c>
      <c r="H1515" s="52">
        <v>0</v>
      </c>
      <c r="I1515" s="52">
        <v>0</v>
      </c>
      <c r="J1515" s="7" t="str">
        <f t="shared" si="69"/>
        <v/>
      </c>
      <c r="K1515" s="206"/>
    </row>
    <row r="1516" spans="1:11" hidden="1">
      <c r="A1516" s="94">
        <v>255</v>
      </c>
      <c r="B1516" s="71"/>
      <c r="C1516" s="49">
        <v>3302</v>
      </c>
      <c r="D1516" s="162" t="s">
        <v>243</v>
      </c>
      <c r="E1516" s="52">
        <v>0</v>
      </c>
      <c r="F1516" s="52">
        <v>0</v>
      </c>
      <c r="G1516" s="52">
        <v>0</v>
      </c>
      <c r="H1516" s="52">
        <v>0</v>
      </c>
      <c r="I1516" s="52">
        <v>0</v>
      </c>
      <c r="J1516" s="7" t="str">
        <f t="shared" ref="J1516:J1547" si="70">(IF(OR($E1516&lt;&gt;0,$F1516&lt;&gt;0,$G1516&lt;&gt;0,$H1516&lt;&gt;0,$I1516&lt;&gt;0),$J$2,""))</f>
        <v/>
      </c>
      <c r="K1516" s="206"/>
    </row>
    <row r="1517" spans="1:11" hidden="1">
      <c r="A1517" s="94">
        <v>265</v>
      </c>
      <c r="B1517" s="71"/>
      <c r="C1517" s="49">
        <v>3304</v>
      </c>
      <c r="D1517" s="162" t="s">
        <v>244</v>
      </c>
      <c r="E1517" s="52">
        <v>0</v>
      </c>
      <c r="F1517" s="52">
        <v>0</v>
      </c>
      <c r="G1517" s="52">
        <v>0</v>
      </c>
      <c r="H1517" s="52">
        <v>0</v>
      </c>
      <c r="I1517" s="52">
        <v>0</v>
      </c>
      <c r="J1517" s="7" t="str">
        <f t="shared" si="70"/>
        <v/>
      </c>
      <c r="K1517" s="206"/>
    </row>
    <row r="1518" spans="1:11" hidden="1">
      <c r="A1518" s="93">
        <v>270</v>
      </c>
      <c r="B1518" s="71"/>
      <c r="C1518" s="49">
        <v>3306</v>
      </c>
      <c r="D1518" s="162" t="s">
        <v>245</v>
      </c>
      <c r="E1518" s="52">
        <v>0</v>
      </c>
      <c r="F1518" s="52">
        <v>0</v>
      </c>
      <c r="G1518" s="52">
        <v>0</v>
      </c>
      <c r="H1518" s="52">
        <v>0</v>
      </c>
      <c r="I1518" s="52">
        <v>0</v>
      </c>
      <c r="J1518" s="7" t="str">
        <f t="shared" si="70"/>
        <v/>
      </c>
      <c r="K1518" s="206"/>
    </row>
    <row r="1519" spans="1:11" hidden="1">
      <c r="A1519" s="93">
        <v>290</v>
      </c>
      <c r="B1519" s="71"/>
      <c r="C1519" s="49">
        <v>3307</v>
      </c>
      <c r="D1519" s="162" t="s">
        <v>246</v>
      </c>
      <c r="E1519" s="52">
        <v>0</v>
      </c>
      <c r="F1519" s="52">
        <v>0</v>
      </c>
      <c r="G1519" s="52">
        <v>0</v>
      </c>
      <c r="H1519" s="52">
        <v>0</v>
      </c>
      <c r="I1519" s="52">
        <v>0</v>
      </c>
      <c r="J1519" s="7" t="str">
        <f t="shared" si="70"/>
        <v/>
      </c>
      <c r="K1519" s="206"/>
    </row>
    <row r="1520" spans="1:11" hidden="1">
      <c r="A1520" s="93">
        <v>320</v>
      </c>
      <c r="B1520" s="141">
        <v>3900</v>
      </c>
      <c r="C1520" s="471" t="s">
        <v>247</v>
      </c>
      <c r="D1520" s="471"/>
      <c r="E1520" s="82">
        <v>0</v>
      </c>
      <c r="F1520" s="82">
        <v>0</v>
      </c>
      <c r="G1520" s="82">
        <v>0</v>
      </c>
      <c r="H1520" s="82">
        <v>0</v>
      </c>
      <c r="I1520" s="82">
        <v>0</v>
      </c>
      <c r="J1520" s="7" t="str">
        <f t="shared" si="70"/>
        <v/>
      </c>
      <c r="K1520" s="206"/>
    </row>
    <row r="1521" spans="1:11" hidden="1">
      <c r="A1521" s="93">
        <v>330</v>
      </c>
      <c r="B1521" s="141">
        <v>4000</v>
      </c>
      <c r="C1521" s="471" t="s">
        <v>248</v>
      </c>
      <c r="D1521" s="471"/>
      <c r="E1521" s="362"/>
      <c r="F1521" s="362"/>
      <c r="G1521" s="362"/>
      <c r="H1521" s="362"/>
      <c r="I1521" s="362"/>
      <c r="J1521" s="7" t="str">
        <f t="shared" si="70"/>
        <v/>
      </c>
      <c r="K1521" s="206"/>
    </row>
    <row r="1522" spans="1:11" hidden="1">
      <c r="A1522" s="93">
        <v>350</v>
      </c>
      <c r="B1522" s="141">
        <v>4100</v>
      </c>
      <c r="C1522" s="471" t="s">
        <v>249</v>
      </c>
      <c r="D1522" s="471"/>
      <c r="E1522" s="362"/>
      <c r="F1522" s="362"/>
      <c r="G1522" s="362"/>
      <c r="H1522" s="362"/>
      <c r="I1522" s="362"/>
      <c r="J1522" s="7" t="str">
        <f t="shared" si="70"/>
        <v/>
      </c>
      <c r="K1522" s="206"/>
    </row>
    <row r="1523" spans="1:11" hidden="1">
      <c r="A1523" s="94">
        <v>355</v>
      </c>
      <c r="B1523" s="141">
        <v>4200</v>
      </c>
      <c r="C1523" s="471" t="s">
        <v>250</v>
      </c>
      <c r="D1523" s="471"/>
      <c r="E1523" s="150">
        <f>SUM(E1524:E1529)</f>
        <v>0</v>
      </c>
      <c r="F1523" s="150">
        <f>SUM(F1524:F1529)</f>
        <v>0</v>
      </c>
      <c r="G1523" s="150">
        <f>SUM(G1524:G1529)</f>
        <v>0</v>
      </c>
      <c r="H1523" s="150">
        <f>SUM(H1524:H1529)</f>
        <v>0</v>
      </c>
      <c r="I1523" s="150">
        <f>SUM(I1524:I1529)</f>
        <v>0</v>
      </c>
      <c r="J1523" s="7" t="str">
        <f t="shared" si="70"/>
        <v/>
      </c>
      <c r="K1523" s="206"/>
    </row>
    <row r="1524" spans="1:11" hidden="1">
      <c r="A1524" s="94">
        <v>355</v>
      </c>
      <c r="B1524" s="164"/>
      <c r="C1524" s="49">
        <v>4201</v>
      </c>
      <c r="D1524" s="50" t="s">
        <v>251</v>
      </c>
      <c r="E1524" s="77"/>
      <c r="F1524" s="77"/>
      <c r="G1524" s="77"/>
      <c r="H1524" s="77"/>
      <c r="I1524" s="77"/>
      <c r="J1524" s="7" t="str">
        <f t="shared" si="70"/>
        <v/>
      </c>
      <c r="K1524" s="206"/>
    </row>
    <row r="1525" spans="1:11" hidden="1">
      <c r="A1525" s="94">
        <v>375</v>
      </c>
      <c r="B1525" s="164"/>
      <c r="C1525" s="49">
        <v>4202</v>
      </c>
      <c r="D1525" s="50" t="s">
        <v>252</v>
      </c>
      <c r="E1525" s="77"/>
      <c r="F1525" s="77"/>
      <c r="G1525" s="77"/>
      <c r="H1525" s="77"/>
      <c r="I1525" s="77"/>
      <c r="J1525" s="7" t="str">
        <f t="shared" si="70"/>
        <v/>
      </c>
      <c r="K1525" s="206"/>
    </row>
    <row r="1526" spans="1:11" hidden="1">
      <c r="A1526" s="94">
        <v>380</v>
      </c>
      <c r="B1526" s="164"/>
      <c r="C1526" s="49">
        <v>4214</v>
      </c>
      <c r="D1526" s="50" t="s">
        <v>253</v>
      </c>
      <c r="E1526" s="77"/>
      <c r="F1526" s="77"/>
      <c r="G1526" s="77"/>
      <c r="H1526" s="77"/>
      <c r="I1526" s="77"/>
      <c r="J1526" s="7" t="str">
        <f t="shared" si="70"/>
        <v/>
      </c>
      <c r="K1526" s="206"/>
    </row>
    <row r="1527" spans="1:11" hidden="1">
      <c r="A1527" s="94">
        <v>385</v>
      </c>
      <c r="B1527" s="164"/>
      <c r="C1527" s="49">
        <v>4217</v>
      </c>
      <c r="D1527" s="50" t="s">
        <v>254</v>
      </c>
      <c r="E1527" s="77"/>
      <c r="F1527" s="77"/>
      <c r="G1527" s="77"/>
      <c r="H1527" s="77"/>
      <c r="I1527" s="77"/>
      <c r="J1527" s="7" t="str">
        <f t="shared" si="70"/>
        <v/>
      </c>
      <c r="K1527" s="206"/>
    </row>
    <row r="1528" spans="1:11" hidden="1">
      <c r="A1528" s="94">
        <v>390</v>
      </c>
      <c r="B1528" s="164"/>
      <c r="C1528" s="49">
        <v>4218</v>
      </c>
      <c r="D1528" s="76" t="s">
        <v>255</v>
      </c>
      <c r="E1528" s="77"/>
      <c r="F1528" s="77"/>
      <c r="G1528" s="77"/>
      <c r="H1528" s="77"/>
      <c r="I1528" s="77"/>
      <c r="J1528" s="7" t="str">
        <f t="shared" si="70"/>
        <v/>
      </c>
      <c r="K1528" s="206"/>
    </row>
    <row r="1529" spans="1:11" hidden="1">
      <c r="A1529" s="94">
        <v>390</v>
      </c>
      <c r="B1529" s="164"/>
      <c r="C1529" s="49">
        <v>4219</v>
      </c>
      <c r="D1529" s="104" t="s">
        <v>256</v>
      </c>
      <c r="E1529" s="77"/>
      <c r="F1529" s="77"/>
      <c r="G1529" s="77"/>
      <c r="H1529" s="77"/>
      <c r="I1529" s="77"/>
      <c r="J1529" s="7" t="str">
        <f t="shared" si="70"/>
        <v/>
      </c>
      <c r="K1529" s="206"/>
    </row>
    <row r="1530" spans="1:11" hidden="1">
      <c r="A1530" s="94">
        <v>395</v>
      </c>
      <c r="B1530" s="141">
        <v>4300</v>
      </c>
      <c r="C1530" s="471" t="s">
        <v>257</v>
      </c>
      <c r="D1530" s="471"/>
      <c r="E1530" s="150">
        <f>SUM(E1531:E1533)</f>
        <v>0</v>
      </c>
      <c r="F1530" s="150">
        <f>SUM(F1531:F1533)</f>
        <v>0</v>
      </c>
      <c r="G1530" s="150">
        <f>SUM(G1531:G1533)</f>
        <v>0</v>
      </c>
      <c r="H1530" s="150">
        <f>SUM(H1531:H1533)</f>
        <v>0</v>
      </c>
      <c r="I1530" s="150">
        <f>SUM(I1531:I1533)</f>
        <v>0</v>
      </c>
      <c r="J1530" s="7" t="str">
        <f t="shared" si="70"/>
        <v/>
      </c>
      <c r="K1530" s="206"/>
    </row>
    <row r="1531" spans="1:11" hidden="1">
      <c r="A1531" s="159">
        <v>397</v>
      </c>
      <c r="B1531" s="164"/>
      <c r="C1531" s="49">
        <v>4301</v>
      </c>
      <c r="D1531" s="76" t="s">
        <v>258</v>
      </c>
      <c r="E1531" s="77"/>
      <c r="F1531" s="77"/>
      <c r="G1531" s="77"/>
      <c r="H1531" s="77"/>
      <c r="I1531" s="77"/>
      <c r="J1531" s="7" t="str">
        <f t="shared" si="70"/>
        <v/>
      </c>
      <c r="K1531" s="206"/>
    </row>
    <row r="1532" spans="1:11" hidden="1">
      <c r="A1532" s="57">
        <v>398</v>
      </c>
      <c r="B1532" s="164"/>
      <c r="C1532" s="49">
        <v>4302</v>
      </c>
      <c r="D1532" s="50" t="s">
        <v>259</v>
      </c>
      <c r="E1532" s="77"/>
      <c r="F1532" s="77"/>
      <c r="G1532" s="77"/>
      <c r="H1532" s="77"/>
      <c r="I1532" s="77"/>
      <c r="J1532" s="7" t="str">
        <f t="shared" si="70"/>
        <v/>
      </c>
      <c r="K1532" s="206"/>
    </row>
    <row r="1533" spans="1:11" hidden="1">
      <c r="A1533" s="57">
        <v>399</v>
      </c>
      <c r="B1533" s="164"/>
      <c r="C1533" s="49">
        <v>4309</v>
      </c>
      <c r="D1533" s="80" t="s">
        <v>260</v>
      </c>
      <c r="E1533" s="77"/>
      <c r="F1533" s="77"/>
      <c r="G1533" s="77"/>
      <c r="H1533" s="77"/>
      <c r="I1533" s="77"/>
      <c r="J1533" s="7" t="str">
        <f t="shared" si="70"/>
        <v/>
      </c>
      <c r="K1533" s="206"/>
    </row>
    <row r="1534" spans="1:11" hidden="1">
      <c r="A1534" s="57">
        <v>400</v>
      </c>
      <c r="B1534" s="141">
        <v>4400</v>
      </c>
      <c r="C1534" s="471" t="s">
        <v>261</v>
      </c>
      <c r="D1534" s="471"/>
      <c r="E1534" s="362"/>
      <c r="F1534" s="362"/>
      <c r="G1534" s="362"/>
      <c r="H1534" s="362"/>
      <c r="I1534" s="362"/>
      <c r="J1534" s="7" t="str">
        <f t="shared" si="70"/>
        <v/>
      </c>
      <c r="K1534" s="206"/>
    </row>
    <row r="1535" spans="1:11">
      <c r="A1535" s="57">
        <v>401</v>
      </c>
      <c r="B1535" s="141">
        <v>4500</v>
      </c>
      <c r="C1535" s="471" t="s">
        <v>262</v>
      </c>
      <c r="D1535" s="471"/>
      <c r="E1535" s="366">
        <v>7000</v>
      </c>
      <c r="F1535" s="366">
        <v>8000</v>
      </c>
      <c r="G1535" s="366">
        <v>6000</v>
      </c>
      <c r="H1535" s="366">
        <v>6000</v>
      </c>
      <c r="I1535" s="366">
        <v>6000</v>
      </c>
      <c r="J1535" s="7">
        <f t="shared" si="70"/>
        <v>1</v>
      </c>
      <c r="K1535" s="206"/>
    </row>
    <row r="1536" spans="1:11" ht="15.75" customHeight="1">
      <c r="A1536" s="163">
        <v>404</v>
      </c>
      <c r="B1536" s="141">
        <v>4600</v>
      </c>
      <c r="C1536" s="473" t="s">
        <v>263</v>
      </c>
      <c r="D1536" s="473"/>
      <c r="E1536" s="366"/>
      <c r="F1536" s="366">
        <v>400</v>
      </c>
      <c r="G1536" s="366">
        <v>350</v>
      </c>
      <c r="H1536" s="366">
        <v>350</v>
      </c>
      <c r="I1536" s="366">
        <v>350</v>
      </c>
      <c r="J1536" s="7">
        <f t="shared" si="70"/>
        <v>1</v>
      </c>
      <c r="K1536" s="206"/>
    </row>
    <row r="1537" spans="1:11" hidden="1">
      <c r="A1537" s="163">
        <v>404</v>
      </c>
      <c r="B1537" s="141">
        <v>4900</v>
      </c>
      <c r="C1537" s="471" t="s">
        <v>264</v>
      </c>
      <c r="D1537" s="471"/>
      <c r="E1537" s="150">
        <f>+E1538+E1539</f>
        <v>0</v>
      </c>
      <c r="F1537" s="150">
        <f>+F1538+F1539</f>
        <v>0</v>
      </c>
      <c r="G1537" s="150">
        <f>+G1538+G1539</f>
        <v>0</v>
      </c>
      <c r="H1537" s="150">
        <f>+H1538+H1539</f>
        <v>0</v>
      </c>
      <c r="I1537" s="150">
        <f>+I1538+I1539</f>
        <v>0</v>
      </c>
      <c r="J1537" s="7" t="str">
        <f t="shared" si="70"/>
        <v/>
      </c>
      <c r="K1537" s="206"/>
    </row>
    <row r="1538" spans="1:11" hidden="1">
      <c r="A1538" s="93">
        <v>440</v>
      </c>
      <c r="B1538" s="164"/>
      <c r="C1538" s="49">
        <v>4901</v>
      </c>
      <c r="D1538" s="80" t="s">
        <v>265</v>
      </c>
      <c r="E1538" s="77"/>
      <c r="F1538" s="77"/>
      <c r="G1538" s="77"/>
      <c r="H1538" s="77"/>
      <c r="I1538" s="77"/>
      <c r="J1538" s="7" t="str">
        <f t="shared" si="70"/>
        <v/>
      </c>
      <c r="K1538" s="206"/>
    </row>
    <row r="1539" spans="1:11" hidden="1">
      <c r="A1539" s="93">
        <v>450</v>
      </c>
      <c r="B1539" s="164"/>
      <c r="C1539" s="49">
        <v>4902</v>
      </c>
      <c r="D1539" s="80" t="s">
        <v>266</v>
      </c>
      <c r="E1539" s="77"/>
      <c r="F1539" s="77"/>
      <c r="G1539" s="77"/>
      <c r="H1539" s="77"/>
      <c r="I1539" s="77"/>
      <c r="J1539" s="7" t="str">
        <f t="shared" si="70"/>
        <v/>
      </c>
      <c r="K1539" s="206"/>
    </row>
    <row r="1540" spans="1:11" hidden="1">
      <c r="A1540" s="93">
        <v>495</v>
      </c>
      <c r="B1540" s="165">
        <v>5100</v>
      </c>
      <c r="C1540" s="470" t="s">
        <v>267</v>
      </c>
      <c r="D1540" s="470"/>
      <c r="E1540" s="362"/>
      <c r="F1540" s="362"/>
      <c r="G1540" s="362"/>
      <c r="H1540" s="362"/>
      <c r="I1540" s="362"/>
      <c r="J1540" s="7" t="str">
        <f t="shared" si="70"/>
        <v/>
      </c>
      <c r="K1540" s="206"/>
    </row>
    <row r="1541" spans="1:11">
      <c r="A1541" s="94">
        <v>500</v>
      </c>
      <c r="B1541" s="165">
        <v>5200</v>
      </c>
      <c r="C1541" s="470" t="s">
        <v>268</v>
      </c>
      <c r="D1541" s="470"/>
      <c r="E1541" s="142">
        <f>SUM(E1542:E1548)</f>
        <v>585920</v>
      </c>
      <c r="F1541" s="142">
        <f>SUM(F1542:F1548)</f>
        <v>26000</v>
      </c>
      <c r="G1541" s="142">
        <f>SUM(G1542:G1548)</f>
        <v>350000</v>
      </c>
      <c r="H1541" s="142">
        <f>SUM(H1542:H1548)</f>
        <v>300000</v>
      </c>
      <c r="I1541" s="142">
        <f>SUM(I1542:I1548)</f>
        <v>300000</v>
      </c>
      <c r="J1541" s="7">
        <f t="shared" si="70"/>
        <v>1</v>
      </c>
      <c r="K1541" s="206"/>
    </row>
    <row r="1542" spans="1:11" hidden="1">
      <c r="A1542" s="94">
        <v>505</v>
      </c>
      <c r="B1542" s="167"/>
      <c r="C1542" s="168">
        <v>5201</v>
      </c>
      <c r="D1542" s="169" t="s">
        <v>269</v>
      </c>
      <c r="E1542" s="77"/>
      <c r="F1542" s="77"/>
      <c r="G1542" s="77"/>
      <c r="H1542" s="77"/>
      <c r="I1542" s="77"/>
      <c r="J1542" s="7" t="str">
        <f t="shared" si="70"/>
        <v/>
      </c>
      <c r="K1542" s="206"/>
    </row>
    <row r="1543" spans="1:11" hidden="1">
      <c r="A1543" s="94">
        <v>510</v>
      </c>
      <c r="B1543" s="167"/>
      <c r="C1543" s="168">
        <v>5202</v>
      </c>
      <c r="D1543" s="169" t="s">
        <v>270</v>
      </c>
      <c r="E1543" s="77"/>
      <c r="F1543" s="77"/>
      <c r="G1543" s="77"/>
      <c r="H1543" s="77"/>
      <c r="I1543" s="77"/>
      <c r="J1543" s="7" t="str">
        <f t="shared" si="70"/>
        <v/>
      </c>
      <c r="K1543" s="206"/>
    </row>
    <row r="1544" spans="1:11">
      <c r="A1544" s="94">
        <v>515</v>
      </c>
      <c r="B1544" s="167"/>
      <c r="C1544" s="168">
        <v>5203</v>
      </c>
      <c r="D1544" s="169" t="s">
        <v>271</v>
      </c>
      <c r="E1544" s="55">
        <v>216600</v>
      </c>
      <c r="F1544" s="55"/>
      <c r="G1544" s="55">
        <v>200000</v>
      </c>
      <c r="H1544" s="55">
        <v>300000</v>
      </c>
      <c r="I1544" s="55">
        <v>300000</v>
      </c>
      <c r="J1544" s="7">
        <f t="shared" si="70"/>
        <v>1</v>
      </c>
      <c r="K1544" s="206"/>
    </row>
    <row r="1545" spans="1:11">
      <c r="A1545" s="94">
        <v>520</v>
      </c>
      <c r="B1545" s="167"/>
      <c r="C1545" s="168">
        <v>5204</v>
      </c>
      <c r="D1545" s="169" t="s">
        <v>272</v>
      </c>
      <c r="E1545" s="55">
        <v>360000</v>
      </c>
      <c r="F1545" s="55"/>
      <c r="G1545" s="55">
        <v>150000</v>
      </c>
      <c r="H1545" s="55"/>
      <c r="I1545" s="55"/>
      <c r="J1545" s="7">
        <f t="shared" si="70"/>
        <v>1</v>
      </c>
      <c r="K1545" s="206"/>
    </row>
    <row r="1546" spans="1:11" ht="18.75" customHeight="1">
      <c r="A1546" s="94">
        <v>525</v>
      </c>
      <c r="B1546" s="167"/>
      <c r="C1546" s="168">
        <v>5205</v>
      </c>
      <c r="D1546" s="169" t="s">
        <v>273</v>
      </c>
      <c r="E1546" s="55">
        <v>9320</v>
      </c>
      <c r="F1546" s="55"/>
      <c r="G1546" s="55"/>
      <c r="H1546" s="55"/>
      <c r="I1546" s="55"/>
      <c r="J1546" s="7">
        <f t="shared" si="70"/>
        <v>1</v>
      </c>
      <c r="K1546" s="206"/>
    </row>
    <row r="1547" spans="1:11" ht="15" customHeight="1">
      <c r="A1547" s="93">
        <v>635</v>
      </c>
      <c r="B1547" s="167"/>
      <c r="C1547" s="168">
        <v>5206</v>
      </c>
      <c r="D1547" s="169" t="s">
        <v>274</v>
      </c>
      <c r="E1547" s="77"/>
      <c r="F1547" s="77">
        <v>26000</v>
      </c>
      <c r="G1547" s="77"/>
      <c r="H1547" s="77"/>
      <c r="I1547" s="77"/>
      <c r="J1547" s="7">
        <f t="shared" si="70"/>
        <v>1</v>
      </c>
      <c r="K1547" s="206"/>
    </row>
    <row r="1548" spans="1:11" ht="19.5" customHeight="1">
      <c r="A1548" s="94">
        <v>640</v>
      </c>
      <c r="B1548" s="167"/>
      <c r="C1548" s="168">
        <v>5219</v>
      </c>
      <c r="D1548" s="169" t="s">
        <v>275</v>
      </c>
      <c r="E1548" s="77"/>
      <c r="F1548" s="77"/>
      <c r="G1548" s="77"/>
      <c r="H1548" s="77"/>
      <c r="I1548" s="77"/>
      <c r="J1548" s="7" t="str">
        <f t="shared" ref="J1548:J1567" si="71">(IF(OR($E1548&lt;&gt;0,$F1548&lt;&gt;0,$G1548&lt;&gt;0,$H1548&lt;&gt;0,$I1548&lt;&gt;0),$J$2,""))</f>
        <v/>
      </c>
      <c r="K1548" s="206"/>
    </row>
    <row r="1549" spans="1:11" ht="18.75" customHeight="1">
      <c r="A1549" s="94">
        <v>645</v>
      </c>
      <c r="B1549" s="165">
        <v>5300</v>
      </c>
      <c r="C1549" s="470" t="s">
        <v>276</v>
      </c>
      <c r="D1549" s="470"/>
      <c r="E1549" s="150">
        <f>SUM(E1550:E1551)</f>
        <v>0</v>
      </c>
      <c r="F1549" s="150">
        <f>SUM(F1550:F1551)</f>
        <v>0</v>
      </c>
      <c r="G1549" s="150">
        <f>SUM(G1550:G1551)</f>
        <v>0</v>
      </c>
      <c r="H1549" s="150">
        <f>SUM(H1550:H1551)</f>
        <v>0</v>
      </c>
      <c r="I1549" s="150">
        <f>SUM(I1550:I1551)</f>
        <v>0</v>
      </c>
      <c r="J1549" s="7" t="str">
        <f t="shared" si="71"/>
        <v/>
      </c>
      <c r="K1549" s="206"/>
    </row>
    <row r="1550" spans="1:11" ht="15.75" customHeight="1">
      <c r="A1550" s="94">
        <v>650</v>
      </c>
      <c r="B1550" s="167"/>
      <c r="C1550" s="168">
        <v>5301</v>
      </c>
      <c r="D1550" s="169" t="s">
        <v>277</v>
      </c>
      <c r="E1550" s="77"/>
      <c r="F1550" s="77"/>
      <c r="G1550" s="77"/>
      <c r="H1550" s="77"/>
      <c r="I1550" s="77"/>
      <c r="J1550" s="7" t="str">
        <f t="shared" si="71"/>
        <v/>
      </c>
      <c r="K1550" s="206"/>
    </row>
    <row r="1551" spans="1:11" ht="25.5" customHeight="1">
      <c r="A1551" s="93">
        <v>655</v>
      </c>
      <c r="B1551" s="167"/>
      <c r="C1551" s="168">
        <v>5309</v>
      </c>
      <c r="D1551" s="169" t="s">
        <v>278</v>
      </c>
      <c r="E1551" s="77"/>
      <c r="F1551" s="77"/>
      <c r="G1551" s="77"/>
      <c r="H1551" s="77"/>
      <c r="I1551" s="77"/>
      <c r="J1551" s="7" t="str">
        <f t="shared" si="71"/>
        <v/>
      </c>
      <c r="K1551" s="206"/>
    </row>
    <row r="1552" spans="1:11" ht="18" customHeight="1">
      <c r="A1552" s="93">
        <v>665</v>
      </c>
      <c r="B1552" s="165">
        <v>5400</v>
      </c>
      <c r="C1552" s="470" t="s">
        <v>279</v>
      </c>
      <c r="D1552" s="470"/>
      <c r="E1552" s="362"/>
      <c r="F1552" s="362"/>
      <c r="G1552" s="362"/>
      <c r="H1552" s="362"/>
      <c r="I1552" s="362"/>
      <c r="J1552" s="7" t="str">
        <f t="shared" si="71"/>
        <v/>
      </c>
      <c r="K1552" s="206"/>
    </row>
    <row r="1553" spans="1:11" ht="21" customHeight="1">
      <c r="A1553" s="93">
        <v>675</v>
      </c>
      <c r="B1553" s="141">
        <v>5500</v>
      </c>
      <c r="C1553" s="471" t="s">
        <v>280</v>
      </c>
      <c r="D1553" s="471"/>
      <c r="E1553" s="150">
        <f>SUM(E1554:E1557)</f>
        <v>0</v>
      </c>
      <c r="F1553" s="150">
        <f>SUM(F1554:F1557)</f>
        <v>0</v>
      </c>
      <c r="G1553" s="150">
        <f>SUM(G1554:G1557)</f>
        <v>0</v>
      </c>
      <c r="H1553" s="150">
        <f>SUM(H1554:H1557)</f>
        <v>0</v>
      </c>
      <c r="I1553" s="150">
        <f>SUM(I1554:I1557)</f>
        <v>0</v>
      </c>
      <c r="J1553" s="7" t="str">
        <f t="shared" si="71"/>
        <v/>
      </c>
      <c r="K1553" s="206"/>
    </row>
    <row r="1554" spans="1:11" ht="9" customHeight="1">
      <c r="A1554" s="93">
        <v>685</v>
      </c>
      <c r="B1554" s="164"/>
      <c r="C1554" s="49">
        <v>5501</v>
      </c>
      <c r="D1554" s="76" t="s">
        <v>281</v>
      </c>
      <c r="E1554" s="77"/>
      <c r="F1554" s="77"/>
      <c r="G1554" s="77"/>
      <c r="H1554" s="77"/>
      <c r="I1554" s="77"/>
      <c r="J1554" s="7" t="str">
        <f t="shared" si="71"/>
        <v/>
      </c>
      <c r="K1554" s="206"/>
    </row>
    <row r="1555" spans="1:11" ht="19.5" hidden="1" customHeight="1">
      <c r="A1555" s="94">
        <v>690</v>
      </c>
      <c r="B1555" s="164"/>
      <c r="C1555" s="49">
        <v>5502</v>
      </c>
      <c r="D1555" s="76" t="s">
        <v>282</v>
      </c>
      <c r="E1555" s="77"/>
      <c r="F1555" s="77"/>
      <c r="G1555" s="77"/>
      <c r="H1555" s="77"/>
      <c r="I1555" s="77"/>
      <c r="J1555" s="7" t="str">
        <f t="shared" si="71"/>
        <v/>
      </c>
      <c r="K1555" s="206"/>
    </row>
    <row r="1556" spans="1:11" ht="18" hidden="1" customHeight="1">
      <c r="A1556" s="94">
        <v>695</v>
      </c>
      <c r="B1556" s="164"/>
      <c r="C1556" s="49">
        <v>5503</v>
      </c>
      <c r="D1556" s="50" t="s">
        <v>283</v>
      </c>
      <c r="E1556" s="77"/>
      <c r="F1556" s="77"/>
      <c r="G1556" s="77"/>
      <c r="H1556" s="77"/>
      <c r="I1556" s="77"/>
      <c r="J1556" s="7" t="str">
        <f t="shared" si="71"/>
        <v/>
      </c>
      <c r="K1556" s="206"/>
    </row>
    <row r="1557" spans="1:11" ht="13.5" hidden="1" customHeight="1">
      <c r="A1557" s="93">
        <v>700</v>
      </c>
      <c r="B1557" s="164"/>
      <c r="C1557" s="49">
        <v>5504</v>
      </c>
      <c r="D1557" s="76" t="s">
        <v>284</v>
      </c>
      <c r="E1557" s="77"/>
      <c r="F1557" s="77"/>
      <c r="G1557" s="77"/>
      <c r="H1557" s="77"/>
      <c r="I1557" s="77"/>
      <c r="J1557" s="7" t="str">
        <f t="shared" si="71"/>
        <v/>
      </c>
      <c r="K1557" s="206"/>
    </row>
    <row r="1558" spans="1:11" ht="18" hidden="1" customHeight="1">
      <c r="A1558" s="93">
        <v>710</v>
      </c>
      <c r="B1558" s="165">
        <v>5700</v>
      </c>
      <c r="C1558" s="472" t="s">
        <v>285</v>
      </c>
      <c r="D1558" s="472"/>
      <c r="E1558" s="150">
        <f>SUM(E1559:E1561)</f>
        <v>0</v>
      </c>
      <c r="F1558" s="150">
        <f>SUM(F1559:F1561)</f>
        <v>0</v>
      </c>
      <c r="G1558" s="150">
        <f>SUM(G1559:G1561)</f>
        <v>0</v>
      </c>
      <c r="H1558" s="150">
        <f>SUM(H1559:H1561)</f>
        <v>0</v>
      </c>
      <c r="I1558" s="150">
        <f>SUM(I1559:I1561)</f>
        <v>0</v>
      </c>
      <c r="J1558" s="7" t="str">
        <f t="shared" si="71"/>
        <v/>
      </c>
      <c r="K1558" s="206"/>
    </row>
    <row r="1559" spans="1:11" ht="15" hidden="1" customHeight="1">
      <c r="A1559" s="94">
        <v>715</v>
      </c>
      <c r="B1559" s="167"/>
      <c r="C1559" s="168">
        <v>5701</v>
      </c>
      <c r="D1559" s="169" t="s">
        <v>286</v>
      </c>
      <c r="E1559" s="77"/>
      <c r="F1559" s="77"/>
      <c r="G1559" s="77"/>
      <c r="H1559" s="77"/>
      <c r="I1559" s="77"/>
      <c r="J1559" s="7" t="str">
        <f t="shared" si="71"/>
        <v/>
      </c>
      <c r="K1559" s="206"/>
    </row>
    <row r="1560" spans="1:11" ht="14.25" hidden="1" customHeight="1">
      <c r="A1560" s="94">
        <v>720</v>
      </c>
      <c r="B1560" s="167"/>
      <c r="C1560" s="171">
        <v>5702</v>
      </c>
      <c r="D1560" s="172" t="s">
        <v>287</v>
      </c>
      <c r="E1560" s="280"/>
      <c r="F1560" s="280"/>
      <c r="G1560" s="280"/>
      <c r="H1560" s="280"/>
      <c r="I1560" s="280"/>
      <c r="J1560" s="7" t="str">
        <f t="shared" si="71"/>
        <v/>
      </c>
      <c r="K1560" s="206"/>
    </row>
    <row r="1561" spans="1:11" ht="13.5" hidden="1" customHeight="1">
      <c r="A1561" s="94">
        <v>725</v>
      </c>
      <c r="B1561" s="48"/>
      <c r="C1561" s="174">
        <v>4071</v>
      </c>
      <c r="D1561" s="175" t="s">
        <v>288</v>
      </c>
      <c r="E1561" s="77"/>
      <c r="F1561" s="77"/>
      <c r="G1561" s="77"/>
      <c r="H1561" s="77"/>
      <c r="I1561" s="77"/>
      <c r="J1561" s="7" t="str">
        <f t="shared" si="71"/>
        <v/>
      </c>
      <c r="K1561" s="206"/>
    </row>
    <row r="1562" spans="1:11" ht="13.5" hidden="1" customHeight="1">
      <c r="A1562" s="94">
        <v>730</v>
      </c>
      <c r="B1562" s="164"/>
      <c r="C1562" s="469" t="s">
        <v>289</v>
      </c>
      <c r="D1562" s="469"/>
      <c r="E1562" s="367"/>
      <c r="F1562" s="367"/>
      <c r="G1562" s="367"/>
      <c r="H1562" s="367"/>
      <c r="I1562" s="367"/>
      <c r="J1562" s="7" t="str">
        <f t="shared" si="71"/>
        <v/>
      </c>
      <c r="K1562" s="206"/>
    </row>
    <row r="1563" spans="1:11" ht="19.5" customHeight="1">
      <c r="A1563" s="94">
        <v>735</v>
      </c>
      <c r="B1563" s="176">
        <v>98</v>
      </c>
      <c r="C1563" s="469" t="s">
        <v>289</v>
      </c>
      <c r="D1563" s="469"/>
      <c r="E1563" s="369"/>
      <c r="F1563" s="369"/>
      <c r="G1563" s="369"/>
      <c r="H1563" s="369"/>
      <c r="I1563" s="369"/>
      <c r="J1563" s="7" t="str">
        <f t="shared" si="71"/>
        <v/>
      </c>
      <c r="K1563" s="206"/>
    </row>
    <row r="1564" spans="1:11" ht="15" customHeight="1">
      <c r="A1564" s="94">
        <v>740</v>
      </c>
      <c r="B1564" s="178"/>
      <c r="C1564" s="179"/>
      <c r="D1564" s="370"/>
      <c r="E1564" s="371"/>
      <c r="F1564" s="371"/>
      <c r="G1564" s="371"/>
      <c r="H1564" s="371"/>
      <c r="I1564" s="371"/>
      <c r="J1564" s="7" t="str">
        <f t="shared" si="71"/>
        <v/>
      </c>
      <c r="K1564" s="206"/>
    </row>
    <row r="1565" spans="1:11" ht="11.25" customHeight="1">
      <c r="A1565" s="94">
        <v>745</v>
      </c>
      <c r="B1565" s="181"/>
      <c r="C1565" s="5"/>
      <c r="D1565" s="180"/>
      <c r="E1565" s="117"/>
      <c r="F1565" s="117"/>
      <c r="G1565" s="117"/>
      <c r="H1565" s="117"/>
      <c r="I1565" s="117"/>
      <c r="J1565" s="7" t="str">
        <f t="shared" si="71"/>
        <v/>
      </c>
      <c r="K1565" s="206"/>
    </row>
    <row r="1566" spans="1:11" ht="10.5" customHeight="1">
      <c r="A1566" s="93">
        <v>750</v>
      </c>
      <c r="B1566" s="181"/>
      <c r="C1566" s="5"/>
      <c r="D1566" s="180"/>
      <c r="E1566" s="117"/>
      <c r="F1566" s="117"/>
      <c r="G1566" s="117"/>
      <c r="H1566" s="117"/>
      <c r="I1566" s="117"/>
      <c r="J1566" s="7" t="str">
        <f t="shared" si="71"/>
        <v/>
      </c>
      <c r="K1566" s="206"/>
    </row>
    <row r="1567" spans="1:11" ht="16.5" thickBot="1">
      <c r="A1567" s="94">
        <v>755</v>
      </c>
      <c r="B1567" s="183"/>
      <c r="C1567" s="183" t="s">
        <v>173</v>
      </c>
      <c r="D1567" s="384">
        <f>+B1567</f>
        <v>0</v>
      </c>
      <c r="E1567" s="185">
        <f>SUM(E1452,E1455,E1461,E1469,E1470,E1488,E1492,E1498,E1501,E1502,E1503,E1504,E1505,E1514,E1520,E1521,E1522,E1523,E1530,E1534,E1535,E1536,E1537,E1540,E1541,E1549,E1552,E1553,E1558)+E1563</f>
        <v>2511353</v>
      </c>
      <c r="F1567" s="185">
        <f>SUM(F1452,F1455,F1461,F1469,F1470,F1488,F1492,F1498,F1501,F1502,F1503,F1504,F1505,F1514,F1520,F1521,F1522,F1523,F1530,F1534,F1535,F1536,F1537,F1540,F1541,F1549,F1552,F1553,F1558)+F1563</f>
        <v>2552343</v>
      </c>
      <c r="G1567" s="185">
        <f>SUM(G1452,G1455,G1461,G1469,G1470,G1488,G1492,G1498,G1501,G1502,G1503,G1504,G1505,G1514,G1520,G1521,G1522,G1523,G1530,G1534,G1535,G1536,G1537,G1540,G1541,G1549,G1552,G1553,G1558)+G1563</f>
        <v>2483500</v>
      </c>
      <c r="H1567" s="185">
        <f>SUM(H1452,H1455,H1461,H1469,H1470,H1488,H1492,H1498,H1501,H1502,H1503,H1504,H1505,H1514,H1520,H1521,H1522,H1523,H1530,H1534,H1535,H1536,H1537,H1540,H1541,H1549,H1552,H1553,H1558)+H1563</f>
        <v>2627500</v>
      </c>
      <c r="I1567" s="185">
        <f>SUM(I1452,I1455,I1461,I1469,I1470,I1488,I1492,I1498,I1501,I1502,I1503,I1504,I1505,I1514,I1520,I1521,I1522,I1523,I1530,I1534,I1535,I1536,I1537,I1540,I1541,I1549,I1552,I1553,I1558)+I1563</f>
        <v>2430500</v>
      </c>
      <c r="J1567" s="7">
        <f t="shared" si="71"/>
        <v>1</v>
      </c>
      <c r="K1567" s="373" t="str">
        <f>LEFT(C1449,1)</f>
        <v>6</v>
      </c>
    </row>
    <row r="1568" spans="1:11" ht="16.5" thickTop="1">
      <c r="A1568" s="94">
        <v>760</v>
      </c>
      <c r="B1568" s="374" t="s">
        <v>524</v>
      </c>
      <c r="C1568" s="375"/>
      <c r="J1568" s="7">
        <v>1</v>
      </c>
    </row>
    <row r="1569" spans="1:11">
      <c r="A1569" s="93">
        <v>765</v>
      </c>
      <c r="B1569" s="376"/>
      <c r="C1569" s="376"/>
      <c r="D1569" s="377"/>
      <c r="E1569" s="376"/>
      <c r="F1569" s="376"/>
      <c r="G1569" s="376"/>
      <c r="H1569" s="376"/>
      <c r="I1569" s="376"/>
      <c r="J1569" s="7">
        <v>1</v>
      </c>
    </row>
    <row r="1570" spans="1:11">
      <c r="A1570" s="93">
        <v>775</v>
      </c>
      <c r="B1570" s="378"/>
      <c r="C1570" s="378"/>
      <c r="D1570" s="378"/>
      <c r="E1570" s="378"/>
      <c r="F1570" s="378"/>
      <c r="G1570" s="378"/>
      <c r="H1570" s="378"/>
      <c r="I1570" s="378"/>
      <c r="J1570" s="7">
        <v>1</v>
      </c>
      <c r="K1570" s="378"/>
    </row>
    <row r="1571" spans="1:11" hidden="1">
      <c r="A1571" s="94">
        <v>780</v>
      </c>
      <c r="E1571" s="329"/>
      <c r="F1571" s="329"/>
      <c r="G1571" s="329"/>
      <c r="H1571" s="329"/>
      <c r="I1571" s="329"/>
      <c r="J1571" s="7" t="str">
        <f>(IF(OR($E1571&lt;&gt;0,$F1571&lt;&gt;0,$G1571&lt;&gt;0,$H1571&lt;&gt;0,$I1571&lt;&gt;0),$J$2,""))</f>
        <v/>
      </c>
    </row>
    <row r="1572" spans="1:11">
      <c r="A1572" s="94">
        <v>785</v>
      </c>
      <c r="E1572" s="329"/>
      <c r="F1572" s="329"/>
      <c r="G1572" s="329"/>
      <c r="H1572" s="329"/>
      <c r="I1572" s="329"/>
      <c r="J1572" s="7">
        <v>1</v>
      </c>
    </row>
    <row r="1573" spans="1:11" ht="15.75" customHeight="1">
      <c r="A1573" s="94">
        <v>790</v>
      </c>
      <c r="B1573" s="478" t="str">
        <f>$B$7</f>
        <v>ПРОГНОЗА ЗА ПЕРИОДА 2024-2027 г. НА ПОСТЪПЛЕНИЯТА ОТ МЕСТНИ ПРИХОДИ  И НА РАЗХОДИТЕ ЗА МЕСТНИ ДЕЙНОСТИ</v>
      </c>
      <c r="C1573" s="478"/>
      <c r="D1573" s="478"/>
      <c r="E1573" s="265"/>
      <c r="F1573" s="117"/>
      <c r="G1573" s="117"/>
      <c r="H1573" s="117"/>
      <c r="I1573" s="117"/>
      <c r="J1573" s="7">
        <v>1</v>
      </c>
    </row>
    <row r="1574" spans="1:11">
      <c r="A1574" s="94">
        <v>795</v>
      </c>
      <c r="B1574" s="5"/>
      <c r="C1574" s="5"/>
      <c r="D1574" s="6"/>
      <c r="E1574" s="341" t="s">
        <v>10</v>
      </c>
      <c r="F1574" s="341" t="s">
        <v>11</v>
      </c>
      <c r="G1574" s="342" t="s">
        <v>517</v>
      </c>
      <c r="H1574" s="343"/>
      <c r="I1574" s="344"/>
      <c r="J1574" s="7">
        <v>1</v>
      </c>
    </row>
    <row r="1575" spans="1:11" ht="18.75" customHeight="1">
      <c r="A1575" s="93">
        <v>805</v>
      </c>
      <c r="B1575" s="479" t="str">
        <f>$B$9</f>
        <v>Община Първомай</v>
      </c>
      <c r="C1575" s="479"/>
      <c r="D1575" s="479"/>
      <c r="E1575" s="18">
        <f>$E$9</f>
        <v>45292</v>
      </c>
      <c r="F1575" s="19">
        <f>$F$9</f>
        <v>46752</v>
      </c>
      <c r="G1575" s="117"/>
      <c r="H1575" s="117"/>
      <c r="I1575" s="117"/>
      <c r="J1575" s="7">
        <v>1</v>
      </c>
    </row>
    <row r="1576" spans="1:11">
      <c r="A1576" s="94">
        <v>810</v>
      </c>
      <c r="B1576" s="5" t="str">
        <f>$B$10</f>
        <v>(наименование на разпоредителя с бюджет)</v>
      </c>
      <c r="C1576" s="5"/>
      <c r="D1576" s="6"/>
      <c r="E1576" s="117"/>
      <c r="F1576" s="117"/>
      <c r="G1576" s="117"/>
      <c r="H1576" s="117"/>
      <c r="I1576" s="117"/>
      <c r="J1576" s="7">
        <v>1</v>
      </c>
    </row>
    <row r="1577" spans="1:11">
      <c r="A1577" s="94">
        <v>815</v>
      </c>
      <c r="B1577" s="5"/>
      <c r="C1577" s="5"/>
      <c r="D1577" s="6"/>
      <c r="E1577" s="117"/>
      <c r="F1577" s="117"/>
      <c r="G1577" s="117"/>
      <c r="H1577" s="117"/>
      <c r="I1577" s="117"/>
      <c r="J1577" s="7">
        <v>1</v>
      </c>
    </row>
    <row r="1578" spans="1:11" ht="19.5" customHeight="1">
      <c r="A1578" s="86">
        <v>525</v>
      </c>
      <c r="B1578" s="474" t="str">
        <f>$B$12</f>
        <v>Първомай</v>
      </c>
      <c r="C1578" s="474"/>
      <c r="D1578" s="474"/>
      <c r="E1578" s="16" t="s">
        <v>176</v>
      </c>
      <c r="F1578" s="379" t="str">
        <f>$F$12</f>
        <v>6610</v>
      </c>
      <c r="G1578" s="117"/>
      <c r="H1578" s="117"/>
      <c r="I1578" s="117"/>
      <c r="J1578" s="7">
        <v>1</v>
      </c>
    </row>
    <row r="1579" spans="1:11">
      <c r="A1579" s="93">
        <v>820</v>
      </c>
      <c r="B1579" s="23" t="str">
        <f>$B$13</f>
        <v>(наименование на първостепенния разпоредител с бюджет)</v>
      </c>
      <c r="C1579" s="5"/>
      <c r="D1579" s="6"/>
      <c r="E1579" s="265"/>
      <c r="F1579" s="117"/>
      <c r="G1579" s="117"/>
      <c r="H1579" s="117"/>
      <c r="I1579" s="117"/>
      <c r="J1579" s="7">
        <v>1</v>
      </c>
    </row>
    <row r="1580" spans="1:11">
      <c r="A1580" s="94">
        <v>821</v>
      </c>
      <c r="B1580" s="121"/>
      <c r="C1580" s="117"/>
      <c r="D1580" s="213"/>
      <c r="E1580" s="117"/>
      <c r="F1580" s="117"/>
      <c r="G1580" s="117"/>
      <c r="H1580" s="117"/>
      <c r="I1580" s="117"/>
      <c r="J1580" s="7">
        <v>1</v>
      </c>
    </row>
    <row r="1581" spans="1:11">
      <c r="A1581" s="94">
        <v>822</v>
      </c>
      <c r="B1581" s="5"/>
      <c r="C1581" s="5"/>
      <c r="D1581" s="6"/>
      <c r="E1581" s="117"/>
      <c r="F1581" s="117"/>
      <c r="G1581" s="117"/>
      <c r="H1581" s="117"/>
      <c r="I1581" s="117"/>
      <c r="J1581" s="7">
        <v>1</v>
      </c>
    </row>
    <row r="1582" spans="1:11" ht="16.5">
      <c r="A1582" s="94">
        <v>823</v>
      </c>
      <c r="B1582" s="125"/>
      <c r="C1582" s="126"/>
      <c r="D1582" s="346" t="s">
        <v>518</v>
      </c>
      <c r="E1582" s="33" t="str">
        <f>$E$19</f>
        <v>Годишен отчет</v>
      </c>
      <c r="F1582" s="34" t="str">
        <f>$F$19</f>
        <v>Проект на бюджет</v>
      </c>
      <c r="G1582" s="34" t="str">
        <f>$G$19</f>
        <v>Прогноза</v>
      </c>
      <c r="H1582" s="34" t="str">
        <f>$H$19</f>
        <v>Прогноза</v>
      </c>
      <c r="I1582" s="34" t="str">
        <f>$I$19</f>
        <v>Прогноза</v>
      </c>
      <c r="J1582" s="7">
        <v>1</v>
      </c>
    </row>
    <row r="1583" spans="1:11">
      <c r="A1583" s="94">
        <v>825</v>
      </c>
      <c r="B1583" s="128" t="s">
        <v>23</v>
      </c>
      <c r="C1583" s="129" t="s">
        <v>24</v>
      </c>
      <c r="D1583" s="347" t="s">
        <v>519</v>
      </c>
      <c r="E1583" s="37">
        <f>$E$20</f>
        <v>2023</v>
      </c>
      <c r="F1583" s="38">
        <f>$F$20</f>
        <v>2024</v>
      </c>
      <c r="G1583" s="38">
        <f>$G$20</f>
        <v>2025</v>
      </c>
      <c r="H1583" s="38">
        <f>$H$20</f>
        <v>2026</v>
      </c>
      <c r="I1583" s="38">
        <f>$I$20</f>
        <v>2027</v>
      </c>
      <c r="J1583" s="7">
        <v>1</v>
      </c>
    </row>
    <row r="1584" spans="1:11" ht="18.75">
      <c r="A1584" s="94"/>
      <c r="B1584" s="132"/>
      <c r="C1584" s="133"/>
      <c r="D1584" s="348" t="s">
        <v>179</v>
      </c>
      <c r="E1584" s="42"/>
      <c r="F1584" s="42"/>
      <c r="G1584" s="43"/>
      <c r="H1584" s="42"/>
      <c r="I1584" s="42"/>
      <c r="J1584" s="7">
        <v>1</v>
      </c>
    </row>
    <row r="1585" spans="1:11">
      <c r="A1585" s="94"/>
      <c r="B1585" s="349"/>
      <c r="C1585" s="380" t="e">
        <f>VLOOKUP(D1585,OP_LIST2,2,FALSE())</f>
        <v>#N/A</v>
      </c>
      <c r="D1585" s="381"/>
      <c r="E1585" s="140"/>
      <c r="F1585" s="140"/>
      <c r="G1585" s="140"/>
      <c r="H1585" s="140"/>
      <c r="I1585" s="140"/>
      <c r="J1585" s="7">
        <v>1</v>
      </c>
    </row>
    <row r="1586" spans="1:11">
      <c r="A1586" s="94"/>
      <c r="B1586" s="352"/>
      <c r="C1586" s="353">
        <f>VLOOKUP(D1587,GROUPS2,2,FALSE())</f>
        <v>702</v>
      </c>
      <c r="D1586" s="381" t="s">
        <v>520</v>
      </c>
      <c r="E1586" s="139"/>
      <c r="F1586" s="139"/>
      <c r="G1586" s="139"/>
      <c r="H1586" s="139"/>
      <c r="I1586" s="139"/>
      <c r="J1586" s="7">
        <v>1</v>
      </c>
    </row>
    <row r="1587" spans="1:11">
      <c r="A1587" s="94"/>
      <c r="B1587" s="354"/>
      <c r="C1587" s="382">
        <f>+C1586</f>
        <v>702</v>
      </c>
      <c r="D1587" s="383" t="s">
        <v>531</v>
      </c>
      <c r="E1587" s="139"/>
      <c r="F1587" s="139"/>
      <c r="G1587" s="139"/>
      <c r="H1587" s="139"/>
      <c r="I1587" s="139"/>
      <c r="J1587" s="7">
        <v>1</v>
      </c>
    </row>
    <row r="1588" spans="1:11">
      <c r="A1588" s="94"/>
      <c r="B1588" s="357"/>
      <c r="C1588" s="358"/>
      <c r="D1588" s="359" t="s">
        <v>522</v>
      </c>
      <c r="E1588" s="360"/>
      <c r="F1588" s="360"/>
      <c r="G1588" s="360"/>
      <c r="H1588" s="360"/>
      <c r="I1588" s="360"/>
      <c r="J1588" s="7">
        <v>1</v>
      </c>
    </row>
    <row r="1589" spans="1:11" ht="15.75" customHeight="1">
      <c r="A1589" s="94"/>
      <c r="B1589" s="141">
        <v>100</v>
      </c>
      <c r="C1589" s="475" t="s">
        <v>180</v>
      </c>
      <c r="D1589" s="475"/>
      <c r="E1589" s="142">
        <f>SUM(E1590:E1591)</f>
        <v>50406</v>
      </c>
      <c r="F1589" s="142">
        <f>SUM(F1590:F1591)</f>
        <v>62250</v>
      </c>
      <c r="G1589" s="142">
        <f>SUM(G1590:G1591)</f>
        <v>67000</v>
      </c>
      <c r="H1589" s="142">
        <f>SUM(H1590:H1591)</f>
        <v>73000</v>
      </c>
      <c r="I1589" s="142">
        <f>SUM(I1590:I1591)</f>
        <v>80000</v>
      </c>
      <c r="J1589" s="7">
        <f t="shared" ref="J1589:J1620" si="72">(IF(OR($E1589&lt;&gt;0,$F1589&lt;&gt;0,$G1589&lt;&gt;0,$H1589&lt;&gt;0,$I1589&lt;&gt;0),$J$2,""))</f>
        <v>1</v>
      </c>
      <c r="K1589" s="206"/>
    </row>
    <row r="1590" spans="1:11">
      <c r="A1590" s="94"/>
      <c r="B1590" s="67"/>
      <c r="C1590" s="49">
        <v>101</v>
      </c>
      <c r="D1590" s="50" t="s">
        <v>181</v>
      </c>
      <c r="E1590" s="55">
        <v>50406</v>
      </c>
      <c r="F1590" s="55">
        <v>62250</v>
      </c>
      <c r="G1590" s="55">
        <v>67000</v>
      </c>
      <c r="H1590" s="55">
        <v>73000</v>
      </c>
      <c r="I1590" s="55">
        <v>80000</v>
      </c>
      <c r="J1590" s="7">
        <f t="shared" si="72"/>
        <v>1</v>
      </c>
      <c r="K1590" s="206"/>
    </row>
    <row r="1591" spans="1:11" hidden="1">
      <c r="B1591" s="67"/>
      <c r="C1591" s="49">
        <v>102</v>
      </c>
      <c r="D1591" s="50" t="s">
        <v>182</v>
      </c>
      <c r="E1591" s="77"/>
      <c r="F1591" s="77"/>
      <c r="G1591" s="77"/>
      <c r="H1591" s="77"/>
      <c r="I1591" s="77"/>
      <c r="J1591" s="7" t="str">
        <f t="shared" si="72"/>
        <v/>
      </c>
      <c r="K1591" s="206"/>
    </row>
    <row r="1592" spans="1:11">
      <c r="B1592" s="141">
        <v>200</v>
      </c>
      <c r="C1592" s="476" t="s">
        <v>183</v>
      </c>
      <c r="D1592" s="476"/>
      <c r="E1592" s="142">
        <f>SUM(E1593:E1597)</f>
        <v>14685</v>
      </c>
      <c r="F1592" s="142">
        <f>SUM(F1593:F1597)</f>
        <v>19420</v>
      </c>
      <c r="G1592" s="142">
        <f>SUM(G1593:G1597)</f>
        <v>15900</v>
      </c>
      <c r="H1592" s="142">
        <f>SUM(H1593:H1597)</f>
        <v>17400</v>
      </c>
      <c r="I1592" s="142">
        <f>SUM(I1593:I1597)</f>
        <v>19100</v>
      </c>
      <c r="J1592" s="7">
        <f t="shared" si="72"/>
        <v>1</v>
      </c>
      <c r="K1592" s="206"/>
    </row>
    <row r="1593" spans="1:11" hidden="1">
      <c r="B1593" s="71"/>
      <c r="C1593" s="49">
        <v>201</v>
      </c>
      <c r="D1593" s="50" t="s">
        <v>184</v>
      </c>
      <c r="E1593" s="77"/>
      <c r="F1593" s="77"/>
      <c r="G1593" s="77"/>
      <c r="H1593" s="77"/>
      <c r="I1593" s="77"/>
      <c r="J1593" s="7" t="str">
        <f t="shared" si="72"/>
        <v/>
      </c>
      <c r="K1593" s="206"/>
    </row>
    <row r="1594" spans="1:11">
      <c r="B1594" s="48"/>
      <c r="C1594" s="49">
        <v>202</v>
      </c>
      <c r="D1594" s="76" t="s">
        <v>185</v>
      </c>
      <c r="E1594" s="55">
        <v>13154</v>
      </c>
      <c r="F1594" s="55">
        <v>18000</v>
      </c>
      <c r="G1594" s="55">
        <v>14500</v>
      </c>
      <c r="H1594" s="55">
        <v>16000</v>
      </c>
      <c r="I1594" s="55">
        <v>17500</v>
      </c>
      <c r="J1594" s="7">
        <f t="shared" si="72"/>
        <v>1</v>
      </c>
      <c r="K1594" s="206"/>
    </row>
    <row r="1595" spans="1:11">
      <c r="B1595" s="48"/>
      <c r="C1595" s="49">
        <v>205</v>
      </c>
      <c r="D1595" s="76" t="s">
        <v>186</v>
      </c>
      <c r="E1595" s="55">
        <v>1007</v>
      </c>
      <c r="F1595" s="55">
        <v>1420</v>
      </c>
      <c r="G1595" s="55">
        <v>1400</v>
      </c>
      <c r="H1595" s="55">
        <v>1400</v>
      </c>
      <c r="I1595" s="55">
        <v>1600</v>
      </c>
      <c r="J1595" s="7">
        <f t="shared" si="72"/>
        <v>1</v>
      </c>
      <c r="K1595" s="206"/>
    </row>
    <row r="1596" spans="1:11">
      <c r="B1596" s="48"/>
      <c r="C1596" s="49">
        <v>208</v>
      </c>
      <c r="D1596" s="79" t="s">
        <v>187</v>
      </c>
      <c r="E1596" s="55"/>
      <c r="F1596" s="55"/>
      <c r="G1596" s="55"/>
      <c r="H1596" s="55"/>
      <c r="I1596" s="55"/>
      <c r="J1596" s="7" t="str">
        <f t="shared" si="72"/>
        <v/>
      </c>
      <c r="K1596" s="206"/>
    </row>
    <row r="1597" spans="1:11">
      <c r="B1597" s="71"/>
      <c r="C1597" s="49">
        <v>209</v>
      </c>
      <c r="D1597" s="80" t="s">
        <v>188</v>
      </c>
      <c r="E1597" s="55">
        <v>524</v>
      </c>
      <c r="F1597" s="55"/>
      <c r="G1597" s="55"/>
      <c r="H1597" s="55"/>
      <c r="I1597" s="55"/>
      <c r="J1597" s="7">
        <f t="shared" si="72"/>
        <v>1</v>
      </c>
      <c r="K1597" s="206"/>
    </row>
    <row r="1598" spans="1:11">
      <c r="B1598" s="141">
        <v>500</v>
      </c>
      <c r="C1598" s="476" t="s">
        <v>189</v>
      </c>
      <c r="D1598" s="476"/>
      <c r="E1598" s="142">
        <f>SUM(E1599:E1605)</f>
        <v>11100</v>
      </c>
      <c r="F1598" s="142">
        <f>SUM(F1599:F1605)</f>
        <v>12810</v>
      </c>
      <c r="G1598" s="142">
        <f>SUM(G1599:G1605)</f>
        <v>14300</v>
      </c>
      <c r="H1598" s="142">
        <f>SUM(H1599:H1605)</f>
        <v>15900</v>
      </c>
      <c r="I1598" s="142">
        <f>SUM(I1599:I1605)</f>
        <v>17500</v>
      </c>
      <c r="J1598" s="7">
        <f t="shared" si="72"/>
        <v>1</v>
      </c>
      <c r="K1598" s="206"/>
    </row>
    <row r="1599" spans="1:11">
      <c r="B1599" s="71"/>
      <c r="C1599" s="146">
        <v>551</v>
      </c>
      <c r="D1599" s="147" t="s">
        <v>190</v>
      </c>
      <c r="E1599" s="55">
        <v>6538</v>
      </c>
      <c r="F1599" s="55">
        <v>7770</v>
      </c>
      <c r="G1599" s="55">
        <v>8000</v>
      </c>
      <c r="H1599" s="55">
        <v>9000</v>
      </c>
      <c r="I1599" s="55">
        <v>10000</v>
      </c>
      <c r="J1599" s="7">
        <f t="shared" si="72"/>
        <v>1</v>
      </c>
      <c r="K1599" s="206"/>
    </row>
    <row r="1600" spans="1:11" hidden="1">
      <c r="B1600" s="71"/>
      <c r="C1600" s="146">
        <v>552</v>
      </c>
      <c r="D1600" s="147" t="s">
        <v>191</v>
      </c>
      <c r="E1600" s="77"/>
      <c r="F1600" s="77"/>
      <c r="G1600" s="77"/>
      <c r="H1600" s="77"/>
      <c r="I1600" s="77"/>
      <c r="J1600" s="7" t="str">
        <f t="shared" si="72"/>
        <v/>
      </c>
      <c r="K1600" s="206"/>
    </row>
    <row r="1601" spans="1:11" hidden="1">
      <c r="B1601" s="148"/>
      <c r="C1601" s="146">
        <v>558</v>
      </c>
      <c r="D1601" s="149" t="s">
        <v>49</v>
      </c>
      <c r="E1601" s="52">
        <v>0</v>
      </c>
      <c r="F1601" s="52">
        <v>0</v>
      </c>
      <c r="G1601" s="52">
        <v>0</v>
      </c>
      <c r="H1601" s="52">
        <v>0</v>
      </c>
      <c r="I1601" s="52">
        <v>0</v>
      </c>
      <c r="J1601" s="7" t="str">
        <f t="shared" si="72"/>
        <v/>
      </c>
      <c r="K1601" s="206"/>
    </row>
    <row r="1602" spans="1:11">
      <c r="B1602" s="148"/>
      <c r="C1602" s="146">
        <v>560</v>
      </c>
      <c r="D1602" s="149" t="s">
        <v>192</v>
      </c>
      <c r="E1602" s="55">
        <v>2966</v>
      </c>
      <c r="F1602" s="55">
        <v>3160</v>
      </c>
      <c r="G1602" s="55">
        <v>4100</v>
      </c>
      <c r="H1602" s="55">
        <v>4500</v>
      </c>
      <c r="I1602" s="55">
        <v>4900</v>
      </c>
      <c r="J1602" s="7">
        <f t="shared" si="72"/>
        <v>1</v>
      </c>
      <c r="K1602" s="206"/>
    </row>
    <row r="1603" spans="1:11">
      <c r="B1603" s="148"/>
      <c r="C1603" s="146">
        <v>580</v>
      </c>
      <c r="D1603" s="147" t="s">
        <v>193</v>
      </c>
      <c r="E1603" s="55">
        <v>1596</v>
      </c>
      <c r="F1603" s="55">
        <v>1880</v>
      </c>
      <c r="G1603" s="55">
        <v>2200</v>
      </c>
      <c r="H1603" s="55">
        <v>2400</v>
      </c>
      <c r="I1603" s="55">
        <v>2600</v>
      </c>
      <c r="J1603" s="7">
        <f t="shared" si="72"/>
        <v>1</v>
      </c>
      <c r="K1603" s="206"/>
    </row>
    <row r="1604" spans="1:11" hidden="1">
      <c r="B1604" s="71"/>
      <c r="C1604" s="146">
        <v>588</v>
      </c>
      <c r="D1604" s="147" t="s">
        <v>194</v>
      </c>
      <c r="E1604" s="52">
        <v>0</v>
      </c>
      <c r="F1604" s="52">
        <v>0</v>
      </c>
      <c r="G1604" s="52">
        <v>0</v>
      </c>
      <c r="H1604" s="52">
        <v>0</v>
      </c>
      <c r="I1604" s="52">
        <v>0</v>
      </c>
      <c r="J1604" s="7" t="str">
        <f t="shared" si="72"/>
        <v/>
      </c>
      <c r="K1604" s="206"/>
    </row>
    <row r="1605" spans="1:11" hidden="1">
      <c r="B1605" s="71"/>
      <c r="C1605" s="49">
        <v>590</v>
      </c>
      <c r="D1605" s="147" t="s">
        <v>195</v>
      </c>
      <c r="E1605" s="77"/>
      <c r="F1605" s="77"/>
      <c r="G1605" s="77"/>
      <c r="H1605" s="77"/>
      <c r="I1605" s="77"/>
      <c r="J1605" s="7" t="str">
        <f t="shared" si="72"/>
        <v/>
      </c>
      <c r="K1605" s="206"/>
    </row>
    <row r="1606" spans="1:11" ht="15.75" hidden="1" customHeight="1">
      <c r="A1606" s="93">
        <v>5</v>
      </c>
      <c r="B1606" s="141">
        <v>800</v>
      </c>
      <c r="C1606" s="477" t="s">
        <v>196</v>
      </c>
      <c r="D1606" s="477"/>
      <c r="E1606" s="362"/>
      <c r="F1606" s="362"/>
      <c r="G1606" s="362"/>
      <c r="H1606" s="362"/>
      <c r="I1606" s="362"/>
      <c r="J1606" s="7" t="str">
        <f t="shared" si="72"/>
        <v/>
      </c>
      <c r="K1606" s="206"/>
    </row>
    <row r="1607" spans="1:11">
      <c r="A1607" s="94">
        <v>10</v>
      </c>
      <c r="B1607" s="141">
        <v>1000</v>
      </c>
      <c r="C1607" s="476" t="s">
        <v>197</v>
      </c>
      <c r="D1607" s="476"/>
      <c r="E1607" s="142">
        <f>SUM(E1608:E1624)</f>
        <v>15902</v>
      </c>
      <c r="F1607" s="142">
        <f>SUM(F1608:F1624)</f>
        <v>16950</v>
      </c>
      <c r="G1607" s="142">
        <f>SUM(G1608:G1624)</f>
        <v>31750</v>
      </c>
      <c r="H1607" s="142">
        <f>SUM(H1608:H1624)</f>
        <v>33250</v>
      </c>
      <c r="I1607" s="142">
        <f>SUM(I1608:I1624)</f>
        <v>36750</v>
      </c>
      <c r="J1607" s="7">
        <f t="shared" si="72"/>
        <v>1</v>
      </c>
      <c r="K1607" s="206"/>
    </row>
    <row r="1608" spans="1:11" hidden="1">
      <c r="A1608" s="94">
        <v>15</v>
      </c>
      <c r="B1608" s="48"/>
      <c r="C1608" s="49">
        <v>1011</v>
      </c>
      <c r="D1608" s="76" t="s">
        <v>198</v>
      </c>
      <c r="E1608" s="77"/>
      <c r="F1608" s="77"/>
      <c r="G1608" s="77"/>
      <c r="H1608" s="77"/>
      <c r="I1608" s="77"/>
      <c r="J1608" s="7" t="str">
        <f t="shared" si="72"/>
        <v/>
      </c>
      <c r="K1608" s="206"/>
    </row>
    <row r="1609" spans="1:11" hidden="1">
      <c r="A1609" s="93">
        <v>35</v>
      </c>
      <c r="B1609" s="48"/>
      <c r="C1609" s="49">
        <v>1012</v>
      </c>
      <c r="D1609" s="76" t="s">
        <v>199</v>
      </c>
      <c r="E1609" s="77"/>
      <c r="F1609" s="77"/>
      <c r="G1609" s="77"/>
      <c r="H1609" s="77"/>
      <c r="I1609" s="77"/>
      <c r="J1609" s="7" t="str">
        <f t="shared" si="72"/>
        <v/>
      </c>
      <c r="K1609" s="206"/>
    </row>
    <row r="1610" spans="1:11">
      <c r="A1610" s="94">
        <v>40</v>
      </c>
      <c r="B1610" s="48"/>
      <c r="C1610" s="49">
        <v>1013</v>
      </c>
      <c r="D1610" s="76" t="s">
        <v>200</v>
      </c>
      <c r="E1610" s="55">
        <v>1750</v>
      </c>
      <c r="F1610" s="55">
        <v>1750</v>
      </c>
      <c r="G1610" s="55">
        <v>1750</v>
      </c>
      <c r="H1610" s="55">
        <v>1750</v>
      </c>
      <c r="I1610" s="55">
        <v>1750</v>
      </c>
      <c r="J1610" s="7">
        <f t="shared" si="72"/>
        <v>1</v>
      </c>
      <c r="K1610" s="206"/>
    </row>
    <row r="1611" spans="1:11" hidden="1">
      <c r="A1611" s="94">
        <v>45</v>
      </c>
      <c r="B1611" s="48"/>
      <c r="C1611" s="49">
        <v>1014</v>
      </c>
      <c r="D1611" s="76" t="s">
        <v>201</v>
      </c>
      <c r="E1611" s="77"/>
      <c r="F1611" s="77"/>
      <c r="G1611" s="77"/>
      <c r="H1611" s="77"/>
      <c r="I1611" s="77"/>
      <c r="J1611" s="7" t="str">
        <f t="shared" si="72"/>
        <v/>
      </c>
      <c r="K1611" s="206"/>
    </row>
    <row r="1612" spans="1:11">
      <c r="A1612" s="94">
        <v>50</v>
      </c>
      <c r="B1612" s="48"/>
      <c r="C1612" s="49">
        <v>1015</v>
      </c>
      <c r="D1612" s="76" t="s">
        <v>202</v>
      </c>
      <c r="E1612" s="55">
        <v>1637</v>
      </c>
      <c r="F1612" s="55">
        <v>1200</v>
      </c>
      <c r="G1612" s="55">
        <v>15000</v>
      </c>
      <c r="H1612" s="55">
        <v>15000</v>
      </c>
      <c r="I1612" s="55">
        <v>17000</v>
      </c>
      <c r="J1612" s="7">
        <f t="shared" si="72"/>
        <v>1</v>
      </c>
      <c r="K1612" s="206"/>
    </row>
    <row r="1613" spans="1:11">
      <c r="A1613" s="94">
        <v>55</v>
      </c>
      <c r="B1613" s="48"/>
      <c r="C1613" s="58">
        <v>1016</v>
      </c>
      <c r="D1613" s="78" t="s">
        <v>203</v>
      </c>
      <c r="E1613" s="364">
        <v>10895</v>
      </c>
      <c r="F1613" s="364">
        <v>8000</v>
      </c>
      <c r="G1613" s="364">
        <v>14000</v>
      </c>
      <c r="H1613" s="364">
        <v>15000</v>
      </c>
      <c r="I1613" s="364">
        <v>16000</v>
      </c>
      <c r="J1613" s="7">
        <f t="shared" si="72"/>
        <v>1</v>
      </c>
      <c r="K1613" s="206"/>
    </row>
    <row r="1614" spans="1:11">
      <c r="A1614" s="94">
        <v>60</v>
      </c>
      <c r="B1614" s="67"/>
      <c r="C1614" s="49">
        <v>1020</v>
      </c>
      <c r="D1614" s="50" t="s">
        <v>204</v>
      </c>
      <c r="E1614" s="55">
        <v>1955</v>
      </c>
      <c r="F1614" s="55">
        <v>6000</v>
      </c>
      <c r="G1614" s="55">
        <v>1000</v>
      </c>
      <c r="H1614" s="55">
        <v>1500</v>
      </c>
      <c r="I1614" s="55">
        <v>2000</v>
      </c>
      <c r="J1614" s="7">
        <f t="shared" si="72"/>
        <v>1</v>
      </c>
      <c r="K1614" s="206"/>
    </row>
    <row r="1615" spans="1:11">
      <c r="A1615" s="93">
        <v>65</v>
      </c>
      <c r="B1615" s="48"/>
      <c r="C1615" s="49">
        <v>1030</v>
      </c>
      <c r="D1615" s="76" t="s">
        <v>205</v>
      </c>
      <c r="E1615" s="55">
        <v>-340</v>
      </c>
      <c r="F1615" s="55"/>
      <c r="G1615" s="55"/>
      <c r="H1615" s="55"/>
      <c r="I1615" s="55"/>
      <c r="J1615" s="7">
        <f t="shared" si="72"/>
        <v>1</v>
      </c>
      <c r="K1615" s="206"/>
    </row>
    <row r="1616" spans="1:11" hidden="1">
      <c r="A1616" s="94">
        <v>70</v>
      </c>
      <c r="B1616" s="48"/>
      <c r="C1616" s="49">
        <v>1051</v>
      </c>
      <c r="D1616" s="76" t="s">
        <v>206</v>
      </c>
      <c r="E1616" s="77"/>
      <c r="F1616" s="77"/>
      <c r="G1616" s="77"/>
      <c r="H1616" s="77"/>
      <c r="I1616" s="77"/>
      <c r="J1616" s="7" t="str">
        <f t="shared" si="72"/>
        <v/>
      </c>
      <c r="K1616" s="206"/>
    </row>
    <row r="1617" spans="1:11" hidden="1">
      <c r="A1617" s="94">
        <v>75</v>
      </c>
      <c r="B1617" s="48"/>
      <c r="C1617" s="49">
        <v>1052</v>
      </c>
      <c r="D1617" s="76" t="s">
        <v>207</v>
      </c>
      <c r="E1617" s="77"/>
      <c r="F1617" s="77"/>
      <c r="G1617" s="77"/>
      <c r="H1617" s="77"/>
      <c r="I1617" s="77"/>
      <c r="J1617" s="7" t="str">
        <f t="shared" si="72"/>
        <v/>
      </c>
      <c r="K1617" s="206"/>
    </row>
    <row r="1618" spans="1:11" hidden="1">
      <c r="A1618" s="94">
        <v>80</v>
      </c>
      <c r="B1618" s="48"/>
      <c r="C1618" s="49">
        <v>1053</v>
      </c>
      <c r="D1618" s="76" t="s">
        <v>208</v>
      </c>
      <c r="E1618" s="77"/>
      <c r="F1618" s="77"/>
      <c r="G1618" s="77"/>
      <c r="H1618" s="77"/>
      <c r="I1618" s="77"/>
      <c r="J1618" s="7" t="str">
        <f t="shared" si="72"/>
        <v/>
      </c>
      <c r="K1618" s="206"/>
    </row>
    <row r="1619" spans="1:11">
      <c r="A1619" s="94">
        <v>80</v>
      </c>
      <c r="B1619" s="48"/>
      <c r="C1619" s="49">
        <v>1062</v>
      </c>
      <c r="D1619" s="50" t="s">
        <v>209</v>
      </c>
      <c r="E1619" s="55">
        <v>5</v>
      </c>
      <c r="F1619" s="55"/>
      <c r="G1619" s="55"/>
      <c r="H1619" s="55"/>
      <c r="I1619" s="55"/>
      <c r="J1619" s="7">
        <f t="shared" si="72"/>
        <v>1</v>
      </c>
      <c r="K1619" s="206"/>
    </row>
    <row r="1620" spans="1:11" hidden="1">
      <c r="A1620" s="94">
        <v>85</v>
      </c>
      <c r="B1620" s="48"/>
      <c r="C1620" s="49">
        <v>1063</v>
      </c>
      <c r="D1620" s="79" t="s">
        <v>210</v>
      </c>
      <c r="E1620" s="77"/>
      <c r="F1620" s="77"/>
      <c r="G1620" s="77"/>
      <c r="H1620" s="77"/>
      <c r="I1620" s="77"/>
      <c r="J1620" s="7" t="str">
        <f t="shared" si="72"/>
        <v/>
      </c>
      <c r="K1620" s="206"/>
    </row>
    <row r="1621" spans="1:11" hidden="1">
      <c r="A1621" s="94">
        <v>90</v>
      </c>
      <c r="B1621" s="48"/>
      <c r="C1621" s="49">
        <v>1069</v>
      </c>
      <c r="D1621" s="79" t="s">
        <v>211</v>
      </c>
      <c r="E1621" s="77"/>
      <c r="F1621" s="77"/>
      <c r="G1621" s="77"/>
      <c r="H1621" s="77"/>
      <c r="I1621" s="77"/>
      <c r="J1621" s="7" t="str">
        <f t="shared" ref="J1621:J1652" si="73">(IF(OR($E1621&lt;&gt;0,$F1621&lt;&gt;0,$G1621&lt;&gt;0,$H1621&lt;&gt;0,$I1621&lt;&gt;0),$J$2,""))</f>
        <v/>
      </c>
      <c r="K1621" s="206"/>
    </row>
    <row r="1622" spans="1:11" hidden="1">
      <c r="A1622" s="94">
        <v>90</v>
      </c>
      <c r="B1622" s="67"/>
      <c r="C1622" s="49">
        <v>1091</v>
      </c>
      <c r="D1622" s="76" t="s">
        <v>212</v>
      </c>
      <c r="E1622" s="77"/>
      <c r="F1622" s="77"/>
      <c r="G1622" s="77"/>
      <c r="H1622" s="77"/>
      <c r="I1622" s="77"/>
      <c r="J1622" s="7" t="str">
        <f t="shared" si="73"/>
        <v/>
      </c>
      <c r="K1622" s="206"/>
    </row>
    <row r="1623" spans="1:11" hidden="1">
      <c r="A1623" s="93">
        <v>115</v>
      </c>
      <c r="B1623" s="48"/>
      <c r="C1623" s="49">
        <v>1092</v>
      </c>
      <c r="D1623" s="76" t="s">
        <v>213</v>
      </c>
      <c r="E1623" s="77"/>
      <c r="F1623" s="77"/>
      <c r="G1623" s="77"/>
      <c r="H1623" s="77"/>
      <c r="I1623" s="77"/>
      <c r="J1623" s="7" t="str">
        <f t="shared" si="73"/>
        <v/>
      </c>
      <c r="K1623" s="206"/>
    </row>
    <row r="1624" spans="1:11" hidden="1">
      <c r="A1624" s="93">
        <v>125</v>
      </c>
      <c r="B1624" s="48"/>
      <c r="C1624" s="49">
        <v>1098</v>
      </c>
      <c r="D1624" s="76" t="s">
        <v>214</v>
      </c>
      <c r="E1624" s="77"/>
      <c r="F1624" s="77"/>
      <c r="G1624" s="77"/>
      <c r="H1624" s="77"/>
      <c r="I1624" s="77"/>
      <c r="J1624" s="7" t="str">
        <f t="shared" si="73"/>
        <v/>
      </c>
      <c r="K1624" s="206"/>
    </row>
    <row r="1625" spans="1:11" hidden="1">
      <c r="A1625" s="94">
        <v>130</v>
      </c>
      <c r="B1625" s="141">
        <v>1900</v>
      </c>
      <c r="C1625" s="471" t="s">
        <v>215</v>
      </c>
      <c r="D1625" s="471"/>
      <c r="E1625" s="150">
        <f>SUM(E1626:E1628)</f>
        <v>0</v>
      </c>
      <c r="F1625" s="150">
        <f>SUM(F1626:F1628)</f>
        <v>0</v>
      </c>
      <c r="G1625" s="150">
        <f>SUM(G1626:G1628)</f>
        <v>0</v>
      </c>
      <c r="H1625" s="150">
        <f>SUM(H1626:H1628)</f>
        <v>0</v>
      </c>
      <c r="I1625" s="150">
        <f>SUM(I1626:I1628)</f>
        <v>0</v>
      </c>
      <c r="J1625" s="7" t="str">
        <f t="shared" si="73"/>
        <v/>
      </c>
      <c r="K1625" s="206"/>
    </row>
    <row r="1626" spans="1:11" hidden="1">
      <c r="A1626" s="94">
        <v>135</v>
      </c>
      <c r="B1626" s="48"/>
      <c r="C1626" s="49">
        <v>1901</v>
      </c>
      <c r="D1626" s="104" t="s">
        <v>216</v>
      </c>
      <c r="E1626" s="77"/>
      <c r="F1626" s="77"/>
      <c r="G1626" s="77"/>
      <c r="H1626" s="77"/>
      <c r="I1626" s="77"/>
      <c r="J1626" s="7" t="str">
        <f t="shared" si="73"/>
        <v/>
      </c>
      <c r="K1626" s="206"/>
    </row>
    <row r="1627" spans="1:11" hidden="1">
      <c r="A1627" s="94">
        <v>140</v>
      </c>
      <c r="B1627" s="153"/>
      <c r="C1627" s="49">
        <v>1981</v>
      </c>
      <c r="D1627" s="104" t="s">
        <v>217</v>
      </c>
      <c r="E1627" s="77"/>
      <c r="F1627" s="77"/>
      <c r="G1627" s="77"/>
      <c r="H1627" s="77"/>
      <c r="I1627" s="77"/>
      <c r="J1627" s="7" t="str">
        <f t="shared" si="73"/>
        <v/>
      </c>
      <c r="K1627" s="206"/>
    </row>
    <row r="1628" spans="1:11" hidden="1">
      <c r="A1628" s="94">
        <v>145</v>
      </c>
      <c r="B1628" s="48"/>
      <c r="C1628" s="49">
        <v>1991</v>
      </c>
      <c r="D1628" s="104" t="s">
        <v>218</v>
      </c>
      <c r="E1628" s="77"/>
      <c r="F1628" s="77"/>
      <c r="G1628" s="77"/>
      <c r="H1628" s="77"/>
      <c r="I1628" s="77"/>
      <c r="J1628" s="7" t="str">
        <f t="shared" si="73"/>
        <v/>
      </c>
      <c r="K1628" s="206"/>
    </row>
    <row r="1629" spans="1:11" hidden="1">
      <c r="A1629" s="94">
        <v>150</v>
      </c>
      <c r="B1629" s="141">
        <v>2100</v>
      </c>
      <c r="C1629" s="471" t="s">
        <v>219</v>
      </c>
      <c r="D1629" s="471"/>
      <c r="E1629" s="150">
        <f>SUM(E1630:E1634)</f>
        <v>0</v>
      </c>
      <c r="F1629" s="150">
        <f>SUM(F1630:F1634)</f>
        <v>0</v>
      </c>
      <c r="G1629" s="150">
        <f>SUM(G1630:G1634)</f>
        <v>0</v>
      </c>
      <c r="H1629" s="150">
        <f>SUM(H1630:H1634)</f>
        <v>0</v>
      </c>
      <c r="I1629" s="150">
        <f>SUM(I1630:I1634)</f>
        <v>0</v>
      </c>
      <c r="J1629" s="7" t="str">
        <f t="shared" si="73"/>
        <v/>
      </c>
      <c r="K1629" s="206"/>
    </row>
    <row r="1630" spans="1:11" hidden="1">
      <c r="A1630" s="94">
        <v>155</v>
      </c>
      <c r="B1630" s="48"/>
      <c r="C1630" s="49">
        <v>2110</v>
      </c>
      <c r="D1630" s="79" t="s">
        <v>220</v>
      </c>
      <c r="E1630" s="77"/>
      <c r="F1630" s="77"/>
      <c r="G1630" s="77"/>
      <c r="H1630" s="77"/>
      <c r="I1630" s="77"/>
      <c r="J1630" s="7" t="str">
        <f t="shared" si="73"/>
        <v/>
      </c>
      <c r="K1630" s="206"/>
    </row>
    <row r="1631" spans="1:11" hidden="1">
      <c r="A1631" s="94">
        <v>160</v>
      </c>
      <c r="B1631" s="153"/>
      <c r="C1631" s="49">
        <v>2120</v>
      </c>
      <c r="D1631" s="79" t="s">
        <v>221</v>
      </c>
      <c r="E1631" s="77"/>
      <c r="F1631" s="77"/>
      <c r="G1631" s="77"/>
      <c r="H1631" s="77"/>
      <c r="I1631" s="77"/>
      <c r="J1631" s="7" t="str">
        <f t="shared" si="73"/>
        <v/>
      </c>
      <c r="K1631" s="206"/>
    </row>
    <row r="1632" spans="1:11" hidden="1">
      <c r="A1632" s="94">
        <v>165</v>
      </c>
      <c r="B1632" s="153"/>
      <c r="C1632" s="49">
        <v>2125</v>
      </c>
      <c r="D1632" s="79" t="s">
        <v>222</v>
      </c>
      <c r="E1632" s="52">
        <v>0</v>
      </c>
      <c r="F1632" s="52">
        <v>0</v>
      </c>
      <c r="G1632" s="52">
        <v>0</v>
      </c>
      <c r="H1632" s="52">
        <v>0</v>
      </c>
      <c r="I1632" s="52">
        <v>0</v>
      </c>
      <c r="J1632" s="7" t="str">
        <f t="shared" si="73"/>
        <v/>
      </c>
      <c r="K1632" s="206"/>
    </row>
    <row r="1633" spans="1:11" hidden="1">
      <c r="A1633" s="94">
        <v>175</v>
      </c>
      <c r="B1633" s="71"/>
      <c r="C1633" s="49">
        <v>2140</v>
      </c>
      <c r="D1633" s="79" t="s">
        <v>223</v>
      </c>
      <c r="E1633" s="52">
        <v>0</v>
      </c>
      <c r="F1633" s="52">
        <v>0</v>
      </c>
      <c r="G1633" s="52">
        <v>0</v>
      </c>
      <c r="H1633" s="52">
        <v>0</v>
      </c>
      <c r="I1633" s="52">
        <v>0</v>
      </c>
      <c r="J1633" s="7" t="str">
        <f t="shared" si="73"/>
        <v/>
      </c>
      <c r="K1633" s="206"/>
    </row>
    <row r="1634" spans="1:11" hidden="1">
      <c r="A1634" s="94">
        <v>180</v>
      </c>
      <c r="B1634" s="48"/>
      <c r="C1634" s="49">
        <v>2190</v>
      </c>
      <c r="D1634" s="79" t="s">
        <v>224</v>
      </c>
      <c r="E1634" s="77"/>
      <c r="F1634" s="77"/>
      <c r="G1634" s="77"/>
      <c r="H1634" s="77"/>
      <c r="I1634" s="77"/>
      <c r="J1634" s="7" t="str">
        <f t="shared" si="73"/>
        <v/>
      </c>
      <c r="K1634" s="206"/>
    </row>
    <row r="1635" spans="1:11" hidden="1">
      <c r="A1635" s="94">
        <v>185</v>
      </c>
      <c r="B1635" s="141">
        <v>2200</v>
      </c>
      <c r="C1635" s="471" t="s">
        <v>225</v>
      </c>
      <c r="D1635" s="471"/>
      <c r="E1635" s="150">
        <f>SUM(E1636:E1637)</f>
        <v>0</v>
      </c>
      <c r="F1635" s="150">
        <f>SUM(F1636:F1637)</f>
        <v>0</v>
      </c>
      <c r="G1635" s="150">
        <f>SUM(G1636:G1637)</f>
        <v>0</v>
      </c>
      <c r="H1635" s="150">
        <f>SUM(H1636:H1637)</f>
        <v>0</v>
      </c>
      <c r="I1635" s="150">
        <f>SUM(I1636:I1637)</f>
        <v>0</v>
      </c>
      <c r="J1635" s="7" t="str">
        <f t="shared" si="73"/>
        <v/>
      </c>
      <c r="K1635" s="206"/>
    </row>
    <row r="1636" spans="1:11" hidden="1">
      <c r="A1636" s="94">
        <v>190</v>
      </c>
      <c r="B1636" s="48"/>
      <c r="C1636" s="49">
        <v>2221</v>
      </c>
      <c r="D1636" s="50" t="s">
        <v>226</v>
      </c>
      <c r="E1636" s="77"/>
      <c r="F1636" s="77"/>
      <c r="G1636" s="77"/>
      <c r="H1636" s="77"/>
      <c r="I1636" s="77"/>
      <c r="J1636" s="7" t="str">
        <f t="shared" si="73"/>
        <v/>
      </c>
      <c r="K1636" s="206"/>
    </row>
    <row r="1637" spans="1:11" hidden="1">
      <c r="A1637" s="94">
        <v>200</v>
      </c>
      <c r="B1637" s="48"/>
      <c r="C1637" s="49">
        <v>2224</v>
      </c>
      <c r="D1637" s="50" t="s">
        <v>227</v>
      </c>
      <c r="E1637" s="77"/>
      <c r="F1637" s="77"/>
      <c r="G1637" s="77"/>
      <c r="H1637" s="77"/>
      <c r="I1637" s="77"/>
      <c r="J1637" s="7" t="str">
        <f t="shared" si="73"/>
        <v/>
      </c>
      <c r="K1637" s="206"/>
    </row>
    <row r="1638" spans="1:11" hidden="1">
      <c r="A1638" s="94">
        <v>200</v>
      </c>
      <c r="B1638" s="141">
        <v>2500</v>
      </c>
      <c r="C1638" s="471" t="s">
        <v>228</v>
      </c>
      <c r="D1638" s="471"/>
      <c r="E1638" s="362"/>
      <c r="F1638" s="362"/>
      <c r="G1638" s="362"/>
      <c r="H1638" s="362"/>
      <c r="I1638" s="362"/>
      <c r="J1638" s="7" t="str">
        <f t="shared" si="73"/>
        <v/>
      </c>
      <c r="K1638" s="206"/>
    </row>
    <row r="1639" spans="1:11" ht="15.75" hidden="1" customHeight="1">
      <c r="A1639" s="94">
        <v>205</v>
      </c>
      <c r="B1639" s="141">
        <v>2600</v>
      </c>
      <c r="C1639" s="473" t="s">
        <v>229</v>
      </c>
      <c r="D1639" s="473"/>
      <c r="E1639" s="362"/>
      <c r="F1639" s="362"/>
      <c r="G1639" s="362"/>
      <c r="H1639" s="362"/>
      <c r="I1639" s="362"/>
      <c r="J1639" s="7" t="str">
        <f t="shared" si="73"/>
        <v/>
      </c>
      <c r="K1639" s="206"/>
    </row>
    <row r="1640" spans="1:11" ht="15.75" hidden="1" customHeight="1">
      <c r="A1640" s="94">
        <v>210</v>
      </c>
      <c r="B1640" s="141">
        <v>2700</v>
      </c>
      <c r="C1640" s="473" t="s">
        <v>230</v>
      </c>
      <c r="D1640" s="473"/>
      <c r="E1640" s="362"/>
      <c r="F1640" s="362"/>
      <c r="G1640" s="362"/>
      <c r="H1640" s="362"/>
      <c r="I1640" s="362"/>
      <c r="J1640" s="7" t="str">
        <f t="shared" si="73"/>
        <v/>
      </c>
      <c r="K1640" s="206"/>
    </row>
    <row r="1641" spans="1:11" ht="36" hidden="1" customHeight="1">
      <c r="A1641" s="94">
        <v>215</v>
      </c>
      <c r="B1641" s="141">
        <v>2800</v>
      </c>
      <c r="C1641" s="473" t="s">
        <v>523</v>
      </c>
      <c r="D1641" s="473"/>
      <c r="E1641" s="362"/>
      <c r="F1641" s="362"/>
      <c r="G1641" s="362"/>
      <c r="H1641" s="362"/>
      <c r="I1641" s="362"/>
      <c r="J1641" s="7" t="str">
        <f t="shared" si="73"/>
        <v/>
      </c>
      <c r="K1641" s="206"/>
    </row>
    <row r="1642" spans="1:11" hidden="1">
      <c r="A1642" s="93">
        <v>220</v>
      </c>
      <c r="B1642" s="141">
        <v>2900</v>
      </c>
      <c r="C1642" s="471" t="s">
        <v>232</v>
      </c>
      <c r="D1642" s="471"/>
      <c r="E1642" s="150">
        <f>SUM(E1643:E1650)</f>
        <v>0</v>
      </c>
      <c r="F1642" s="150">
        <f>SUM(F1643:F1650)</f>
        <v>0</v>
      </c>
      <c r="G1642" s="150">
        <f>SUM(G1643:G1650)</f>
        <v>0</v>
      </c>
      <c r="H1642" s="150">
        <f>SUM(H1643:H1650)</f>
        <v>0</v>
      </c>
      <c r="I1642" s="150">
        <f>SUM(I1643:I1650)</f>
        <v>0</v>
      </c>
      <c r="J1642" s="7" t="str">
        <f t="shared" si="73"/>
        <v/>
      </c>
      <c r="K1642" s="206"/>
    </row>
    <row r="1643" spans="1:11" hidden="1">
      <c r="A1643" s="94">
        <v>225</v>
      </c>
      <c r="B1643" s="153"/>
      <c r="C1643" s="49">
        <v>2910</v>
      </c>
      <c r="D1643" s="155" t="s">
        <v>233</v>
      </c>
      <c r="E1643" s="77"/>
      <c r="F1643" s="77"/>
      <c r="G1643" s="77"/>
      <c r="H1643" s="77"/>
      <c r="I1643" s="77"/>
      <c r="J1643" s="7" t="str">
        <f t="shared" si="73"/>
        <v/>
      </c>
      <c r="K1643" s="206"/>
    </row>
    <row r="1644" spans="1:11" hidden="1">
      <c r="A1644" s="94">
        <v>230</v>
      </c>
      <c r="B1644" s="153"/>
      <c r="C1644" s="49">
        <v>2920</v>
      </c>
      <c r="D1644" s="155" t="s">
        <v>234</v>
      </c>
      <c r="E1644" s="77"/>
      <c r="F1644" s="77"/>
      <c r="G1644" s="77"/>
      <c r="H1644" s="77"/>
      <c r="I1644" s="77"/>
      <c r="J1644" s="7" t="str">
        <f t="shared" si="73"/>
        <v/>
      </c>
      <c r="K1644" s="206"/>
    </row>
    <row r="1645" spans="1:11" hidden="1">
      <c r="A1645" s="94">
        <v>245</v>
      </c>
      <c r="B1645" s="153"/>
      <c r="C1645" s="49">
        <v>2969</v>
      </c>
      <c r="D1645" s="155" t="s">
        <v>235</v>
      </c>
      <c r="E1645" s="77"/>
      <c r="F1645" s="77"/>
      <c r="G1645" s="77"/>
      <c r="H1645" s="77"/>
      <c r="I1645" s="77"/>
      <c r="J1645" s="7" t="str">
        <f t="shared" si="73"/>
        <v/>
      </c>
      <c r="K1645" s="206"/>
    </row>
    <row r="1646" spans="1:11" hidden="1">
      <c r="A1646" s="93">
        <v>220</v>
      </c>
      <c r="B1646" s="153"/>
      <c r="C1646" s="156">
        <v>2970</v>
      </c>
      <c r="D1646" s="157" t="s">
        <v>236</v>
      </c>
      <c r="E1646" s="312"/>
      <c r="F1646" s="312"/>
      <c r="G1646" s="312"/>
      <c r="H1646" s="312"/>
      <c r="I1646" s="312"/>
      <c r="J1646" s="7" t="str">
        <f t="shared" si="73"/>
        <v/>
      </c>
      <c r="K1646" s="206"/>
    </row>
    <row r="1647" spans="1:11" hidden="1">
      <c r="A1647" s="94">
        <v>225</v>
      </c>
      <c r="B1647" s="153"/>
      <c r="C1647" s="49">
        <v>2989</v>
      </c>
      <c r="D1647" s="155" t="s">
        <v>237</v>
      </c>
      <c r="E1647" s="77"/>
      <c r="F1647" s="77"/>
      <c r="G1647" s="77"/>
      <c r="H1647" s="77"/>
      <c r="I1647" s="77"/>
      <c r="J1647" s="7" t="str">
        <f t="shared" si="73"/>
        <v/>
      </c>
      <c r="K1647" s="206"/>
    </row>
    <row r="1648" spans="1:11" hidden="1">
      <c r="A1648" s="94">
        <v>230</v>
      </c>
      <c r="B1648" s="48"/>
      <c r="C1648" s="49">
        <v>2990</v>
      </c>
      <c r="D1648" s="155" t="s">
        <v>238</v>
      </c>
      <c r="E1648" s="77"/>
      <c r="F1648" s="77"/>
      <c r="G1648" s="77"/>
      <c r="H1648" s="77"/>
      <c r="I1648" s="77"/>
      <c r="J1648" s="7" t="str">
        <f t="shared" si="73"/>
        <v/>
      </c>
      <c r="K1648" s="206"/>
    </row>
    <row r="1649" spans="1:11" hidden="1">
      <c r="A1649" s="94">
        <v>235</v>
      </c>
      <c r="B1649" s="48"/>
      <c r="C1649" s="49">
        <v>2991</v>
      </c>
      <c r="D1649" s="155" t="s">
        <v>239</v>
      </c>
      <c r="E1649" s="77"/>
      <c r="F1649" s="77"/>
      <c r="G1649" s="77"/>
      <c r="H1649" s="77"/>
      <c r="I1649" s="77"/>
      <c r="J1649" s="7" t="str">
        <f t="shared" si="73"/>
        <v/>
      </c>
      <c r="K1649" s="206"/>
    </row>
    <row r="1650" spans="1:11" hidden="1">
      <c r="A1650" s="94">
        <v>240</v>
      </c>
      <c r="B1650" s="48"/>
      <c r="C1650" s="49">
        <v>2992</v>
      </c>
      <c r="D1650" s="365" t="s">
        <v>240</v>
      </c>
      <c r="E1650" s="77"/>
      <c r="F1650" s="77"/>
      <c r="G1650" s="77"/>
      <c r="H1650" s="77"/>
      <c r="I1650" s="77"/>
      <c r="J1650" s="7" t="str">
        <f t="shared" si="73"/>
        <v/>
      </c>
      <c r="K1650" s="206"/>
    </row>
    <row r="1651" spans="1:11" hidden="1">
      <c r="A1651" s="94">
        <v>245</v>
      </c>
      <c r="B1651" s="141">
        <v>3300</v>
      </c>
      <c r="C1651" s="160" t="s">
        <v>241</v>
      </c>
      <c r="D1651" s="161"/>
      <c r="E1651" s="150">
        <f>SUM(E1652:E1656)</f>
        <v>0</v>
      </c>
      <c r="F1651" s="150">
        <f>SUM(F1652:F1656)</f>
        <v>0</v>
      </c>
      <c r="G1651" s="150">
        <f>SUM(G1652:G1656)</f>
        <v>0</v>
      </c>
      <c r="H1651" s="150">
        <f>SUM(H1652:H1656)</f>
        <v>0</v>
      </c>
      <c r="I1651" s="150">
        <f>SUM(I1652:I1656)</f>
        <v>0</v>
      </c>
      <c r="J1651" s="7" t="str">
        <f t="shared" si="73"/>
        <v/>
      </c>
      <c r="K1651" s="206"/>
    </row>
    <row r="1652" spans="1:11" hidden="1">
      <c r="A1652" s="93">
        <v>250</v>
      </c>
      <c r="B1652" s="71"/>
      <c r="C1652" s="49">
        <v>3301</v>
      </c>
      <c r="D1652" s="162" t="s">
        <v>242</v>
      </c>
      <c r="E1652" s="52">
        <v>0</v>
      </c>
      <c r="F1652" s="52">
        <v>0</v>
      </c>
      <c r="G1652" s="52">
        <v>0</v>
      </c>
      <c r="H1652" s="52">
        <v>0</v>
      </c>
      <c r="I1652" s="52">
        <v>0</v>
      </c>
      <c r="J1652" s="7" t="str">
        <f t="shared" si="73"/>
        <v/>
      </c>
      <c r="K1652" s="206"/>
    </row>
    <row r="1653" spans="1:11" hidden="1">
      <c r="A1653" s="94">
        <v>255</v>
      </c>
      <c r="B1653" s="71"/>
      <c r="C1653" s="49">
        <v>3302</v>
      </c>
      <c r="D1653" s="162" t="s">
        <v>243</v>
      </c>
      <c r="E1653" s="52">
        <v>0</v>
      </c>
      <c r="F1653" s="52">
        <v>0</v>
      </c>
      <c r="G1653" s="52">
        <v>0</v>
      </c>
      <c r="H1653" s="52">
        <v>0</v>
      </c>
      <c r="I1653" s="52">
        <v>0</v>
      </c>
      <c r="J1653" s="7" t="str">
        <f t="shared" ref="J1653:J1684" si="74">(IF(OR($E1653&lt;&gt;0,$F1653&lt;&gt;0,$G1653&lt;&gt;0,$H1653&lt;&gt;0,$I1653&lt;&gt;0),$J$2,""))</f>
        <v/>
      </c>
      <c r="K1653" s="206"/>
    </row>
    <row r="1654" spans="1:11" hidden="1">
      <c r="A1654" s="94">
        <v>265</v>
      </c>
      <c r="B1654" s="71"/>
      <c r="C1654" s="49">
        <v>3304</v>
      </c>
      <c r="D1654" s="162" t="s">
        <v>244</v>
      </c>
      <c r="E1654" s="52">
        <v>0</v>
      </c>
      <c r="F1654" s="52">
        <v>0</v>
      </c>
      <c r="G1654" s="52">
        <v>0</v>
      </c>
      <c r="H1654" s="52">
        <v>0</v>
      </c>
      <c r="I1654" s="52">
        <v>0</v>
      </c>
      <c r="J1654" s="7" t="str">
        <f t="shared" si="74"/>
        <v/>
      </c>
      <c r="K1654" s="206"/>
    </row>
    <row r="1655" spans="1:11" hidden="1">
      <c r="A1655" s="93">
        <v>270</v>
      </c>
      <c r="B1655" s="71"/>
      <c r="C1655" s="49">
        <v>3306</v>
      </c>
      <c r="D1655" s="162" t="s">
        <v>245</v>
      </c>
      <c r="E1655" s="52">
        <v>0</v>
      </c>
      <c r="F1655" s="52">
        <v>0</v>
      </c>
      <c r="G1655" s="52">
        <v>0</v>
      </c>
      <c r="H1655" s="52">
        <v>0</v>
      </c>
      <c r="I1655" s="52">
        <v>0</v>
      </c>
      <c r="J1655" s="7" t="str">
        <f t="shared" si="74"/>
        <v/>
      </c>
      <c r="K1655" s="206"/>
    </row>
    <row r="1656" spans="1:11" hidden="1">
      <c r="A1656" s="93">
        <v>290</v>
      </c>
      <c r="B1656" s="71"/>
      <c r="C1656" s="49">
        <v>3307</v>
      </c>
      <c r="D1656" s="162" t="s">
        <v>246</v>
      </c>
      <c r="E1656" s="52">
        <v>0</v>
      </c>
      <c r="F1656" s="52">
        <v>0</v>
      </c>
      <c r="G1656" s="52">
        <v>0</v>
      </c>
      <c r="H1656" s="52">
        <v>0</v>
      </c>
      <c r="I1656" s="52">
        <v>0</v>
      </c>
      <c r="J1656" s="7" t="str">
        <f t="shared" si="74"/>
        <v/>
      </c>
      <c r="K1656" s="206"/>
    </row>
    <row r="1657" spans="1:11" hidden="1">
      <c r="A1657" s="93">
        <v>320</v>
      </c>
      <c r="B1657" s="141">
        <v>3900</v>
      </c>
      <c r="C1657" s="471" t="s">
        <v>247</v>
      </c>
      <c r="D1657" s="471"/>
      <c r="E1657" s="82">
        <v>0</v>
      </c>
      <c r="F1657" s="82">
        <v>0</v>
      </c>
      <c r="G1657" s="82">
        <v>0</v>
      </c>
      <c r="H1657" s="82">
        <v>0</v>
      </c>
      <c r="I1657" s="82">
        <v>0</v>
      </c>
      <c r="J1657" s="7" t="str">
        <f t="shared" si="74"/>
        <v/>
      </c>
      <c r="K1657" s="206"/>
    </row>
    <row r="1658" spans="1:11" hidden="1">
      <c r="A1658" s="93">
        <v>330</v>
      </c>
      <c r="B1658" s="141">
        <v>4000</v>
      </c>
      <c r="C1658" s="471" t="s">
        <v>248</v>
      </c>
      <c r="D1658" s="471"/>
      <c r="E1658" s="362"/>
      <c r="F1658" s="362"/>
      <c r="G1658" s="362"/>
      <c r="H1658" s="362"/>
      <c r="I1658" s="362"/>
      <c r="J1658" s="7" t="str">
        <f t="shared" si="74"/>
        <v/>
      </c>
      <c r="K1658" s="206"/>
    </row>
    <row r="1659" spans="1:11" hidden="1">
      <c r="A1659" s="93">
        <v>350</v>
      </c>
      <c r="B1659" s="141">
        <v>4100</v>
      </c>
      <c r="C1659" s="471" t="s">
        <v>249</v>
      </c>
      <c r="D1659" s="471"/>
      <c r="E1659" s="362"/>
      <c r="F1659" s="362"/>
      <c r="G1659" s="362"/>
      <c r="H1659" s="362"/>
      <c r="I1659" s="362"/>
      <c r="J1659" s="7" t="str">
        <f t="shared" si="74"/>
        <v/>
      </c>
      <c r="K1659" s="206"/>
    </row>
    <row r="1660" spans="1:11">
      <c r="A1660" s="94">
        <v>355</v>
      </c>
      <c r="B1660" s="141">
        <v>4200</v>
      </c>
      <c r="C1660" s="471" t="s">
        <v>250</v>
      </c>
      <c r="D1660" s="471"/>
      <c r="E1660" s="142">
        <f>SUM(E1661:E1666)</f>
        <v>4542</v>
      </c>
      <c r="F1660" s="142">
        <f>SUM(F1661:F1666)</f>
        <v>0</v>
      </c>
      <c r="G1660" s="142">
        <f>SUM(G1661:G1666)</f>
        <v>4000</v>
      </c>
      <c r="H1660" s="142">
        <f>SUM(H1661:H1666)</f>
        <v>4000</v>
      </c>
      <c r="I1660" s="142">
        <f>SUM(I1661:I1666)</f>
        <v>4000</v>
      </c>
      <c r="J1660" s="7">
        <f t="shared" si="74"/>
        <v>1</v>
      </c>
      <c r="K1660" s="206"/>
    </row>
    <row r="1661" spans="1:11" hidden="1">
      <c r="A1661" s="94">
        <v>355</v>
      </c>
      <c r="B1661" s="164"/>
      <c r="C1661" s="49">
        <v>4201</v>
      </c>
      <c r="D1661" s="50" t="s">
        <v>251</v>
      </c>
      <c r="E1661" s="77"/>
      <c r="F1661" s="77"/>
      <c r="G1661" s="77"/>
      <c r="H1661" s="77"/>
      <c r="I1661" s="77"/>
      <c r="J1661" s="7" t="str">
        <f t="shared" si="74"/>
        <v/>
      </c>
      <c r="K1661" s="206"/>
    </row>
    <row r="1662" spans="1:11" hidden="1">
      <c r="A1662" s="94">
        <v>375</v>
      </c>
      <c r="B1662" s="164"/>
      <c r="C1662" s="49">
        <v>4202</v>
      </c>
      <c r="D1662" s="50" t="s">
        <v>252</v>
      </c>
      <c r="E1662" s="77"/>
      <c r="F1662" s="77"/>
      <c r="G1662" s="77"/>
      <c r="H1662" s="77"/>
      <c r="I1662" s="77"/>
      <c r="J1662" s="7" t="str">
        <f t="shared" si="74"/>
        <v/>
      </c>
      <c r="K1662" s="206"/>
    </row>
    <row r="1663" spans="1:11" hidden="1">
      <c r="A1663" s="94">
        <v>380</v>
      </c>
      <c r="B1663" s="164"/>
      <c r="C1663" s="49">
        <v>4214</v>
      </c>
      <c r="D1663" s="50" t="s">
        <v>253</v>
      </c>
      <c r="E1663" s="77"/>
      <c r="F1663" s="77"/>
      <c r="G1663" s="77"/>
      <c r="H1663" s="77"/>
      <c r="I1663" s="77"/>
      <c r="J1663" s="7" t="str">
        <f t="shared" si="74"/>
        <v/>
      </c>
      <c r="K1663" s="206"/>
    </row>
    <row r="1664" spans="1:11" hidden="1">
      <c r="A1664" s="94">
        <v>385</v>
      </c>
      <c r="B1664" s="164"/>
      <c r="C1664" s="49">
        <v>4217</v>
      </c>
      <c r="D1664" s="50" t="s">
        <v>254</v>
      </c>
      <c r="E1664" s="77"/>
      <c r="F1664" s="77"/>
      <c r="G1664" s="77"/>
      <c r="H1664" s="77"/>
      <c r="I1664" s="77"/>
      <c r="J1664" s="7" t="str">
        <f t="shared" si="74"/>
        <v/>
      </c>
      <c r="K1664" s="206"/>
    </row>
    <row r="1665" spans="1:11" hidden="1">
      <c r="A1665" s="94">
        <v>390</v>
      </c>
      <c r="B1665" s="164"/>
      <c r="C1665" s="49">
        <v>4218</v>
      </c>
      <c r="D1665" s="76" t="s">
        <v>255</v>
      </c>
      <c r="E1665" s="77"/>
      <c r="F1665" s="77"/>
      <c r="G1665" s="77"/>
      <c r="H1665" s="77"/>
      <c r="I1665" s="77"/>
      <c r="J1665" s="7" t="str">
        <f t="shared" si="74"/>
        <v/>
      </c>
      <c r="K1665" s="206"/>
    </row>
    <row r="1666" spans="1:11">
      <c r="A1666" s="94">
        <v>390</v>
      </c>
      <c r="B1666" s="164"/>
      <c r="C1666" s="49">
        <v>4219</v>
      </c>
      <c r="D1666" s="104" t="s">
        <v>256</v>
      </c>
      <c r="E1666" s="55">
        <v>4542</v>
      </c>
      <c r="F1666" s="55"/>
      <c r="G1666" s="55">
        <v>4000</v>
      </c>
      <c r="H1666" s="55">
        <v>4000</v>
      </c>
      <c r="I1666" s="55">
        <v>4000</v>
      </c>
      <c r="J1666" s="7">
        <f t="shared" si="74"/>
        <v>1</v>
      </c>
      <c r="K1666" s="206"/>
    </row>
    <row r="1667" spans="1:11" hidden="1">
      <c r="A1667" s="94">
        <v>395</v>
      </c>
      <c r="B1667" s="141">
        <v>4300</v>
      </c>
      <c r="C1667" s="471" t="s">
        <v>257</v>
      </c>
      <c r="D1667" s="471"/>
      <c r="E1667" s="150">
        <f>SUM(E1668:E1670)</f>
        <v>0</v>
      </c>
      <c r="F1667" s="150">
        <f>SUM(F1668:F1670)</f>
        <v>0</v>
      </c>
      <c r="G1667" s="150">
        <f>SUM(G1668:G1670)</f>
        <v>0</v>
      </c>
      <c r="H1667" s="150">
        <f>SUM(H1668:H1670)</f>
        <v>0</v>
      </c>
      <c r="I1667" s="150">
        <f>SUM(I1668:I1670)</f>
        <v>0</v>
      </c>
      <c r="J1667" s="7" t="str">
        <f t="shared" si="74"/>
        <v/>
      </c>
      <c r="K1667" s="206"/>
    </row>
    <row r="1668" spans="1:11" hidden="1">
      <c r="A1668" s="159">
        <v>397</v>
      </c>
      <c r="B1668" s="164"/>
      <c r="C1668" s="49">
        <v>4301</v>
      </c>
      <c r="D1668" s="76" t="s">
        <v>258</v>
      </c>
      <c r="E1668" s="77"/>
      <c r="F1668" s="77"/>
      <c r="G1668" s="77"/>
      <c r="H1668" s="77"/>
      <c r="I1668" s="77"/>
      <c r="J1668" s="7" t="str">
        <f t="shared" si="74"/>
        <v/>
      </c>
      <c r="K1668" s="206"/>
    </row>
    <row r="1669" spans="1:11" hidden="1">
      <c r="A1669" s="57">
        <v>398</v>
      </c>
      <c r="B1669" s="164"/>
      <c r="C1669" s="49">
        <v>4302</v>
      </c>
      <c r="D1669" s="50" t="s">
        <v>259</v>
      </c>
      <c r="E1669" s="77"/>
      <c r="F1669" s="77"/>
      <c r="G1669" s="77"/>
      <c r="H1669" s="77"/>
      <c r="I1669" s="77"/>
      <c r="J1669" s="7" t="str">
        <f t="shared" si="74"/>
        <v/>
      </c>
      <c r="K1669" s="206"/>
    </row>
    <row r="1670" spans="1:11" hidden="1">
      <c r="A1670" s="57">
        <v>399</v>
      </c>
      <c r="B1670" s="164"/>
      <c r="C1670" s="49">
        <v>4309</v>
      </c>
      <c r="D1670" s="80" t="s">
        <v>260</v>
      </c>
      <c r="E1670" s="77"/>
      <c r="F1670" s="77"/>
      <c r="G1670" s="77"/>
      <c r="H1670" s="77"/>
      <c r="I1670" s="77"/>
      <c r="J1670" s="7" t="str">
        <f t="shared" si="74"/>
        <v/>
      </c>
      <c r="K1670" s="206"/>
    </row>
    <row r="1671" spans="1:11" hidden="1">
      <c r="A1671" s="57">
        <v>400</v>
      </c>
      <c r="B1671" s="141">
        <v>4400</v>
      </c>
      <c r="C1671" s="471" t="s">
        <v>261</v>
      </c>
      <c r="D1671" s="471"/>
      <c r="E1671" s="362"/>
      <c r="F1671" s="362"/>
      <c r="G1671" s="362"/>
      <c r="H1671" s="362"/>
      <c r="I1671" s="362"/>
      <c r="J1671" s="7" t="str">
        <f t="shared" si="74"/>
        <v/>
      </c>
      <c r="K1671" s="206"/>
    </row>
    <row r="1672" spans="1:11">
      <c r="A1672" s="57">
        <v>401</v>
      </c>
      <c r="B1672" s="141">
        <v>4500</v>
      </c>
      <c r="C1672" s="471" t="s">
        <v>262</v>
      </c>
      <c r="D1672" s="471"/>
      <c r="E1672" s="366">
        <v>156500</v>
      </c>
      <c r="F1672" s="366">
        <v>147000</v>
      </c>
      <c r="G1672" s="366">
        <v>160000</v>
      </c>
      <c r="H1672" s="366">
        <v>170000</v>
      </c>
      <c r="I1672" s="366">
        <v>180000</v>
      </c>
      <c r="J1672" s="7">
        <f t="shared" si="74"/>
        <v>1</v>
      </c>
      <c r="K1672" s="206"/>
    </row>
    <row r="1673" spans="1:11" ht="15.75" hidden="1" customHeight="1">
      <c r="A1673" s="163">
        <v>404</v>
      </c>
      <c r="B1673" s="141">
        <v>4600</v>
      </c>
      <c r="C1673" s="473" t="s">
        <v>263</v>
      </c>
      <c r="D1673" s="473"/>
      <c r="E1673" s="362"/>
      <c r="F1673" s="362"/>
      <c r="G1673" s="362"/>
      <c r="H1673" s="362"/>
      <c r="I1673" s="362"/>
      <c r="J1673" s="7" t="str">
        <f t="shared" si="74"/>
        <v/>
      </c>
      <c r="K1673" s="206"/>
    </row>
    <row r="1674" spans="1:11" hidden="1">
      <c r="A1674" s="163">
        <v>404</v>
      </c>
      <c r="B1674" s="141">
        <v>4900</v>
      </c>
      <c r="C1674" s="471" t="s">
        <v>264</v>
      </c>
      <c r="D1674" s="471"/>
      <c r="E1674" s="150">
        <f>+E1675+E1676</f>
        <v>0</v>
      </c>
      <c r="F1674" s="150">
        <f>+F1675+F1676</f>
        <v>0</v>
      </c>
      <c r="G1674" s="150">
        <f>+G1675+G1676</f>
        <v>0</v>
      </c>
      <c r="H1674" s="150">
        <f>+H1675+H1676</f>
        <v>0</v>
      </c>
      <c r="I1674" s="150">
        <f>+I1675+I1676</f>
        <v>0</v>
      </c>
      <c r="J1674" s="7" t="str">
        <f t="shared" si="74"/>
        <v/>
      </c>
      <c r="K1674" s="206"/>
    </row>
    <row r="1675" spans="1:11" hidden="1">
      <c r="A1675" s="93">
        <v>440</v>
      </c>
      <c r="B1675" s="164"/>
      <c r="C1675" s="49">
        <v>4901</v>
      </c>
      <c r="D1675" s="80" t="s">
        <v>265</v>
      </c>
      <c r="E1675" s="77"/>
      <c r="F1675" s="77"/>
      <c r="G1675" s="77"/>
      <c r="H1675" s="77"/>
      <c r="I1675" s="77"/>
      <c r="J1675" s="7" t="str">
        <f t="shared" si="74"/>
        <v/>
      </c>
      <c r="K1675" s="206"/>
    </row>
    <row r="1676" spans="1:11" hidden="1">
      <c r="A1676" s="93">
        <v>450</v>
      </c>
      <c r="B1676" s="164"/>
      <c r="C1676" s="49">
        <v>4902</v>
      </c>
      <c r="D1676" s="80" t="s">
        <v>266</v>
      </c>
      <c r="E1676" s="77"/>
      <c r="F1676" s="77"/>
      <c r="G1676" s="77"/>
      <c r="H1676" s="77"/>
      <c r="I1676" s="77"/>
      <c r="J1676" s="7" t="str">
        <f t="shared" si="74"/>
        <v/>
      </c>
      <c r="K1676" s="206"/>
    </row>
    <row r="1677" spans="1:11">
      <c r="A1677" s="93">
        <v>495</v>
      </c>
      <c r="B1677" s="165">
        <v>5100</v>
      </c>
      <c r="C1677" s="470" t="s">
        <v>267</v>
      </c>
      <c r="D1677" s="470"/>
      <c r="E1677" s="366"/>
      <c r="F1677" s="366">
        <v>80000</v>
      </c>
      <c r="G1677" s="366">
        <v>20000</v>
      </c>
      <c r="H1677" s="366"/>
      <c r="I1677" s="366">
        <v>30000</v>
      </c>
      <c r="J1677" s="7">
        <f t="shared" si="74"/>
        <v>1</v>
      </c>
      <c r="K1677" s="206"/>
    </row>
    <row r="1678" spans="1:11" hidden="1">
      <c r="A1678" s="94">
        <v>500</v>
      </c>
      <c r="B1678" s="165">
        <v>5200</v>
      </c>
      <c r="C1678" s="470" t="s">
        <v>268</v>
      </c>
      <c r="D1678" s="470"/>
      <c r="E1678" s="150">
        <f>SUM(E1679:E1685)</f>
        <v>0</v>
      </c>
      <c r="F1678" s="150">
        <f>SUM(F1679:F1685)</f>
        <v>0</v>
      </c>
      <c r="G1678" s="150">
        <f>SUM(G1679:G1685)</f>
        <v>0</v>
      </c>
      <c r="H1678" s="150">
        <f>SUM(H1679:H1685)</f>
        <v>0</v>
      </c>
      <c r="I1678" s="150">
        <f>SUM(I1679:I1685)</f>
        <v>0</v>
      </c>
      <c r="J1678" s="7" t="str">
        <f t="shared" si="74"/>
        <v/>
      </c>
      <c r="K1678" s="206"/>
    </row>
    <row r="1679" spans="1:11" hidden="1">
      <c r="A1679" s="94">
        <v>505</v>
      </c>
      <c r="B1679" s="167"/>
      <c r="C1679" s="168">
        <v>5201</v>
      </c>
      <c r="D1679" s="169" t="s">
        <v>269</v>
      </c>
      <c r="E1679" s="77"/>
      <c r="F1679" s="77"/>
      <c r="G1679" s="77"/>
      <c r="H1679" s="77"/>
      <c r="I1679" s="77"/>
      <c r="J1679" s="7" t="str">
        <f t="shared" si="74"/>
        <v/>
      </c>
      <c r="K1679" s="206"/>
    </row>
    <row r="1680" spans="1:11" hidden="1">
      <c r="A1680" s="94">
        <v>510</v>
      </c>
      <c r="B1680" s="167"/>
      <c r="C1680" s="168">
        <v>5202</v>
      </c>
      <c r="D1680" s="169" t="s">
        <v>270</v>
      </c>
      <c r="E1680" s="77"/>
      <c r="F1680" s="77"/>
      <c r="G1680" s="77"/>
      <c r="H1680" s="77"/>
      <c r="I1680" s="77"/>
      <c r="J1680" s="7" t="str">
        <f t="shared" si="74"/>
        <v/>
      </c>
      <c r="K1680" s="206"/>
    </row>
    <row r="1681" spans="1:11" hidden="1">
      <c r="A1681" s="94">
        <v>515</v>
      </c>
      <c r="B1681" s="167"/>
      <c r="C1681" s="168">
        <v>5203</v>
      </c>
      <c r="D1681" s="169" t="s">
        <v>271</v>
      </c>
      <c r="E1681" s="77"/>
      <c r="F1681" s="77"/>
      <c r="G1681" s="77"/>
      <c r="H1681" s="77"/>
      <c r="I1681" s="77"/>
      <c r="J1681" s="7" t="str">
        <f t="shared" si="74"/>
        <v/>
      </c>
      <c r="K1681" s="206"/>
    </row>
    <row r="1682" spans="1:11" hidden="1">
      <c r="A1682" s="94">
        <v>520</v>
      </c>
      <c r="B1682" s="167"/>
      <c r="C1682" s="168">
        <v>5204</v>
      </c>
      <c r="D1682" s="169" t="s">
        <v>272</v>
      </c>
      <c r="E1682" s="77"/>
      <c r="F1682" s="77"/>
      <c r="G1682" s="77"/>
      <c r="H1682" s="77"/>
      <c r="I1682" s="77"/>
      <c r="J1682" s="7" t="str">
        <f t="shared" si="74"/>
        <v/>
      </c>
      <c r="K1682" s="206"/>
    </row>
    <row r="1683" spans="1:11" hidden="1">
      <c r="A1683" s="94">
        <v>525</v>
      </c>
      <c r="B1683" s="167"/>
      <c r="C1683" s="168">
        <v>5205</v>
      </c>
      <c r="D1683" s="169" t="s">
        <v>273</v>
      </c>
      <c r="E1683" s="77"/>
      <c r="F1683" s="77"/>
      <c r="G1683" s="77"/>
      <c r="H1683" s="77"/>
      <c r="I1683" s="77"/>
      <c r="J1683" s="7" t="str">
        <f t="shared" si="74"/>
        <v/>
      </c>
      <c r="K1683" s="206"/>
    </row>
    <row r="1684" spans="1:11" hidden="1">
      <c r="A1684" s="93">
        <v>635</v>
      </c>
      <c r="B1684" s="167"/>
      <c r="C1684" s="168">
        <v>5206</v>
      </c>
      <c r="D1684" s="169" t="s">
        <v>274</v>
      </c>
      <c r="E1684" s="77"/>
      <c r="F1684" s="77"/>
      <c r="G1684" s="77"/>
      <c r="H1684" s="77"/>
      <c r="I1684" s="77"/>
      <c r="J1684" s="7" t="str">
        <f t="shared" si="74"/>
        <v/>
      </c>
      <c r="K1684" s="206"/>
    </row>
    <row r="1685" spans="1:11" hidden="1">
      <c r="A1685" s="94">
        <v>640</v>
      </c>
      <c r="B1685" s="167"/>
      <c r="C1685" s="168">
        <v>5219</v>
      </c>
      <c r="D1685" s="169" t="s">
        <v>275</v>
      </c>
      <c r="E1685" s="77"/>
      <c r="F1685" s="77"/>
      <c r="G1685" s="77"/>
      <c r="H1685" s="77"/>
      <c r="I1685" s="77"/>
      <c r="J1685" s="7" t="str">
        <f t="shared" ref="J1685:J1704" si="75">(IF(OR($E1685&lt;&gt;0,$F1685&lt;&gt;0,$G1685&lt;&gt;0,$H1685&lt;&gt;0,$I1685&lt;&gt;0),$J$2,""))</f>
        <v/>
      </c>
      <c r="K1685" s="206"/>
    </row>
    <row r="1686" spans="1:11" hidden="1">
      <c r="A1686" s="94">
        <v>645</v>
      </c>
      <c r="B1686" s="165">
        <v>5300</v>
      </c>
      <c r="C1686" s="470" t="s">
        <v>276</v>
      </c>
      <c r="D1686" s="470"/>
      <c r="E1686" s="150">
        <f>SUM(E1687:E1688)</f>
        <v>0</v>
      </c>
      <c r="F1686" s="150">
        <f>SUM(F1687:F1688)</f>
        <v>0</v>
      </c>
      <c r="G1686" s="150">
        <f>SUM(G1687:G1688)</f>
        <v>0</v>
      </c>
      <c r="H1686" s="150">
        <f>SUM(H1687:H1688)</f>
        <v>0</v>
      </c>
      <c r="I1686" s="150">
        <f>SUM(I1687:I1688)</f>
        <v>0</v>
      </c>
      <c r="J1686" s="7" t="str">
        <f t="shared" si="75"/>
        <v/>
      </c>
      <c r="K1686" s="206"/>
    </row>
    <row r="1687" spans="1:11" hidden="1">
      <c r="A1687" s="94">
        <v>650</v>
      </c>
      <c r="B1687" s="167"/>
      <c r="C1687" s="168">
        <v>5301</v>
      </c>
      <c r="D1687" s="169" t="s">
        <v>277</v>
      </c>
      <c r="E1687" s="77"/>
      <c r="F1687" s="77"/>
      <c r="G1687" s="77"/>
      <c r="H1687" s="77"/>
      <c r="I1687" s="77"/>
      <c r="J1687" s="7" t="str">
        <f t="shared" si="75"/>
        <v/>
      </c>
      <c r="K1687" s="206"/>
    </row>
    <row r="1688" spans="1:11" hidden="1">
      <c r="A1688" s="93">
        <v>655</v>
      </c>
      <c r="B1688" s="167"/>
      <c r="C1688" s="168">
        <v>5309</v>
      </c>
      <c r="D1688" s="169" t="s">
        <v>278</v>
      </c>
      <c r="E1688" s="77"/>
      <c r="F1688" s="77"/>
      <c r="G1688" s="77"/>
      <c r="H1688" s="77"/>
      <c r="I1688" s="77"/>
      <c r="J1688" s="7" t="str">
        <f t="shared" si="75"/>
        <v/>
      </c>
      <c r="K1688" s="206"/>
    </row>
    <row r="1689" spans="1:11" hidden="1">
      <c r="A1689" s="93">
        <v>665</v>
      </c>
      <c r="B1689" s="165">
        <v>5400</v>
      </c>
      <c r="C1689" s="470" t="s">
        <v>279</v>
      </c>
      <c r="D1689" s="470"/>
      <c r="E1689" s="362"/>
      <c r="F1689" s="362"/>
      <c r="G1689" s="362"/>
      <c r="H1689" s="362"/>
      <c r="I1689" s="362"/>
      <c r="J1689" s="7" t="str">
        <f t="shared" si="75"/>
        <v/>
      </c>
      <c r="K1689" s="206"/>
    </row>
    <row r="1690" spans="1:11" hidden="1">
      <c r="A1690" s="93">
        <v>675</v>
      </c>
      <c r="B1690" s="141">
        <v>5500</v>
      </c>
      <c r="C1690" s="471" t="s">
        <v>280</v>
      </c>
      <c r="D1690" s="471"/>
      <c r="E1690" s="150">
        <f>SUM(E1691:E1694)</f>
        <v>0</v>
      </c>
      <c r="F1690" s="150">
        <f>SUM(F1691:F1694)</f>
        <v>0</v>
      </c>
      <c r="G1690" s="150">
        <f>SUM(G1691:G1694)</f>
        <v>0</v>
      </c>
      <c r="H1690" s="150">
        <f>SUM(H1691:H1694)</f>
        <v>0</v>
      </c>
      <c r="I1690" s="150">
        <f>SUM(I1691:I1694)</f>
        <v>0</v>
      </c>
      <c r="J1690" s="7" t="str">
        <f t="shared" si="75"/>
        <v/>
      </c>
      <c r="K1690" s="206"/>
    </row>
    <row r="1691" spans="1:11" hidden="1">
      <c r="A1691" s="93">
        <v>685</v>
      </c>
      <c r="B1691" s="164"/>
      <c r="C1691" s="49">
        <v>5501</v>
      </c>
      <c r="D1691" s="76" t="s">
        <v>281</v>
      </c>
      <c r="E1691" s="77"/>
      <c r="F1691" s="77"/>
      <c r="G1691" s="77"/>
      <c r="H1691" s="77"/>
      <c r="I1691" s="77"/>
      <c r="J1691" s="7" t="str">
        <f t="shared" si="75"/>
        <v/>
      </c>
      <c r="K1691" s="206"/>
    </row>
    <row r="1692" spans="1:11" hidden="1">
      <c r="A1692" s="94">
        <v>690</v>
      </c>
      <c r="B1692" s="164"/>
      <c r="C1692" s="49">
        <v>5502</v>
      </c>
      <c r="D1692" s="76" t="s">
        <v>282</v>
      </c>
      <c r="E1692" s="77"/>
      <c r="F1692" s="77"/>
      <c r="G1692" s="77"/>
      <c r="H1692" s="77"/>
      <c r="I1692" s="77"/>
      <c r="J1692" s="7" t="str">
        <f t="shared" si="75"/>
        <v/>
      </c>
      <c r="K1692" s="206"/>
    </row>
    <row r="1693" spans="1:11" hidden="1">
      <c r="A1693" s="94">
        <v>695</v>
      </c>
      <c r="B1693" s="164"/>
      <c r="C1693" s="49">
        <v>5503</v>
      </c>
      <c r="D1693" s="50" t="s">
        <v>283</v>
      </c>
      <c r="E1693" s="77"/>
      <c r="F1693" s="77"/>
      <c r="G1693" s="77"/>
      <c r="H1693" s="77"/>
      <c r="I1693" s="77"/>
      <c r="J1693" s="7" t="str">
        <f t="shared" si="75"/>
        <v/>
      </c>
      <c r="K1693" s="206"/>
    </row>
    <row r="1694" spans="1:11" hidden="1">
      <c r="A1694" s="93">
        <v>700</v>
      </c>
      <c r="B1694" s="164"/>
      <c r="C1694" s="49">
        <v>5504</v>
      </c>
      <c r="D1694" s="76" t="s">
        <v>284</v>
      </c>
      <c r="E1694" s="77"/>
      <c r="F1694" s="77"/>
      <c r="G1694" s="77"/>
      <c r="H1694" s="77"/>
      <c r="I1694" s="77"/>
      <c r="J1694" s="7" t="str">
        <f t="shared" si="75"/>
        <v/>
      </c>
      <c r="K1694" s="206"/>
    </row>
    <row r="1695" spans="1:11" ht="15.75" hidden="1" customHeight="1">
      <c r="A1695" s="93">
        <v>710</v>
      </c>
      <c r="B1695" s="165">
        <v>5700</v>
      </c>
      <c r="C1695" s="472" t="s">
        <v>285</v>
      </c>
      <c r="D1695" s="472"/>
      <c r="E1695" s="150">
        <f>SUM(E1696:E1698)</f>
        <v>0</v>
      </c>
      <c r="F1695" s="150">
        <f>SUM(F1696:F1698)</f>
        <v>0</v>
      </c>
      <c r="G1695" s="150">
        <f>SUM(G1696:G1698)</f>
        <v>0</v>
      </c>
      <c r="H1695" s="150">
        <f>SUM(H1696:H1698)</f>
        <v>0</v>
      </c>
      <c r="I1695" s="150">
        <f>SUM(I1696:I1698)</f>
        <v>0</v>
      </c>
      <c r="J1695" s="7" t="str">
        <f t="shared" si="75"/>
        <v/>
      </c>
      <c r="K1695" s="206"/>
    </row>
    <row r="1696" spans="1:11" hidden="1">
      <c r="A1696" s="94">
        <v>715</v>
      </c>
      <c r="B1696" s="167"/>
      <c r="C1696" s="168">
        <v>5701</v>
      </c>
      <c r="D1696" s="169" t="s">
        <v>286</v>
      </c>
      <c r="E1696" s="77"/>
      <c r="F1696" s="77"/>
      <c r="G1696" s="77"/>
      <c r="H1696" s="77"/>
      <c r="I1696" s="77"/>
      <c r="J1696" s="7" t="str">
        <f t="shared" si="75"/>
        <v/>
      </c>
      <c r="K1696" s="206"/>
    </row>
    <row r="1697" spans="1:11" hidden="1">
      <c r="A1697" s="94">
        <v>720</v>
      </c>
      <c r="B1697" s="167"/>
      <c r="C1697" s="171">
        <v>5702</v>
      </c>
      <c r="D1697" s="172" t="s">
        <v>287</v>
      </c>
      <c r="E1697" s="280"/>
      <c r="F1697" s="280"/>
      <c r="G1697" s="280"/>
      <c r="H1697" s="280"/>
      <c r="I1697" s="280"/>
      <c r="J1697" s="7" t="str">
        <f t="shared" si="75"/>
        <v/>
      </c>
      <c r="K1697" s="206"/>
    </row>
    <row r="1698" spans="1:11" hidden="1">
      <c r="A1698" s="94">
        <v>725</v>
      </c>
      <c r="B1698" s="48"/>
      <c r="C1698" s="174">
        <v>4071</v>
      </c>
      <c r="D1698" s="175" t="s">
        <v>288</v>
      </c>
      <c r="E1698" s="77"/>
      <c r="F1698" s="77"/>
      <c r="G1698" s="77"/>
      <c r="H1698" s="77"/>
      <c r="I1698" s="77"/>
      <c r="J1698" s="7" t="str">
        <f t="shared" si="75"/>
        <v/>
      </c>
      <c r="K1698" s="206"/>
    </row>
    <row r="1699" spans="1:11" hidden="1">
      <c r="A1699" s="94">
        <v>730</v>
      </c>
      <c r="B1699" s="164"/>
      <c r="C1699" s="469" t="s">
        <v>289</v>
      </c>
      <c r="D1699" s="469"/>
      <c r="E1699" s="367"/>
      <c r="F1699" s="367"/>
      <c r="G1699" s="367"/>
      <c r="H1699" s="367"/>
      <c r="I1699" s="367"/>
      <c r="J1699" s="7" t="str">
        <f t="shared" si="75"/>
        <v/>
      </c>
      <c r="K1699" s="206"/>
    </row>
    <row r="1700" spans="1:11" hidden="1">
      <c r="A1700" s="94">
        <v>735</v>
      </c>
      <c r="B1700" s="176">
        <v>98</v>
      </c>
      <c r="C1700" s="469" t="s">
        <v>289</v>
      </c>
      <c r="D1700" s="469"/>
      <c r="E1700" s="369"/>
      <c r="F1700" s="369"/>
      <c r="G1700" s="369"/>
      <c r="H1700" s="369"/>
      <c r="I1700" s="369"/>
      <c r="J1700" s="7" t="str">
        <f t="shared" si="75"/>
        <v/>
      </c>
      <c r="K1700" s="206"/>
    </row>
    <row r="1701" spans="1:11" hidden="1">
      <c r="A1701" s="94">
        <v>740</v>
      </c>
      <c r="B1701" s="178"/>
      <c r="C1701" s="179"/>
      <c r="D1701" s="370"/>
      <c r="E1701" s="371"/>
      <c r="F1701" s="371"/>
      <c r="G1701" s="371"/>
      <c r="H1701" s="371"/>
      <c r="I1701" s="371"/>
      <c r="J1701" s="7" t="str">
        <f t="shared" si="75"/>
        <v/>
      </c>
      <c r="K1701" s="206"/>
    </row>
    <row r="1702" spans="1:11" hidden="1">
      <c r="A1702" s="94">
        <v>745</v>
      </c>
      <c r="B1702" s="181"/>
      <c r="C1702" s="5"/>
      <c r="D1702" s="180"/>
      <c r="E1702" s="117"/>
      <c r="F1702" s="117"/>
      <c r="G1702" s="117"/>
      <c r="H1702" s="117"/>
      <c r="I1702" s="117"/>
      <c r="J1702" s="7" t="str">
        <f t="shared" si="75"/>
        <v/>
      </c>
      <c r="K1702" s="206"/>
    </row>
    <row r="1703" spans="1:11" hidden="1">
      <c r="A1703" s="93">
        <v>750</v>
      </c>
      <c r="B1703" s="181"/>
      <c r="C1703" s="5"/>
      <c r="D1703" s="180"/>
      <c r="E1703" s="117"/>
      <c r="F1703" s="117"/>
      <c r="G1703" s="117"/>
      <c r="H1703" s="117"/>
      <c r="I1703" s="117"/>
      <c r="J1703" s="7" t="str">
        <f t="shared" si="75"/>
        <v/>
      </c>
      <c r="K1703" s="206"/>
    </row>
    <row r="1704" spans="1:11" ht="16.5" thickBot="1">
      <c r="A1704" s="94">
        <v>755</v>
      </c>
      <c r="B1704" s="183"/>
      <c r="C1704" s="183" t="s">
        <v>173</v>
      </c>
      <c r="D1704" s="384">
        <f>+B1704</f>
        <v>0</v>
      </c>
      <c r="E1704" s="185">
        <f>SUM(E1589,E1592,E1598,E1606,E1607,E1625,E1629,E1635,E1638,E1639,E1640,E1641,E1642,E1651,E1657,E1658,E1659,E1660,E1667,E1671,E1672,E1673,E1674,E1677,E1678,E1686,E1689,E1690,E1695)+E1700</f>
        <v>253135</v>
      </c>
      <c r="F1704" s="185">
        <f>SUM(F1589,F1592,F1598,F1606,F1607,F1625,F1629,F1635,F1638,F1639,F1640,F1641,F1642,F1651,F1657,F1658,F1659,F1660,F1667,F1671,F1672,F1673,F1674,F1677,F1678,F1686,F1689,F1690,F1695)+F1700</f>
        <v>338430</v>
      </c>
      <c r="G1704" s="185">
        <f>SUM(G1589,G1592,G1598,G1606,G1607,G1625,G1629,G1635,G1638,G1639,G1640,G1641,G1642,G1651,G1657,G1658,G1659,G1660,G1667,G1671,G1672,G1673,G1674,G1677,G1678,G1686,G1689,G1690,G1695)+G1700</f>
        <v>312950</v>
      </c>
      <c r="H1704" s="185">
        <f>SUM(H1589,H1592,H1598,H1606,H1607,H1625,H1629,H1635,H1638,H1639,H1640,H1641,H1642,H1651,H1657,H1658,H1659,H1660,H1667,H1671,H1672,H1673,H1674,H1677,H1678,H1686,H1689,H1690,H1695)+H1700</f>
        <v>313550</v>
      </c>
      <c r="I1704" s="185">
        <f>SUM(I1589,I1592,I1598,I1606,I1607,I1625,I1629,I1635,I1638,I1639,I1640,I1641,I1642,I1651,I1657,I1658,I1659,I1660,I1667,I1671,I1672,I1673,I1674,I1677,I1678,I1686,I1689,I1690,I1695)+I1700</f>
        <v>367350</v>
      </c>
      <c r="J1704" s="7">
        <f t="shared" si="75"/>
        <v>1</v>
      </c>
      <c r="K1704" s="373" t="str">
        <f>LEFT(C1586,1)</f>
        <v>7</v>
      </c>
    </row>
    <row r="1705" spans="1:11" ht="16.5" thickTop="1">
      <c r="A1705" s="94">
        <v>760</v>
      </c>
      <c r="B1705" s="374" t="s">
        <v>524</v>
      </c>
      <c r="C1705" s="375"/>
      <c r="J1705" s="7">
        <v>1</v>
      </c>
    </row>
    <row r="1706" spans="1:11">
      <c r="A1706" s="93">
        <v>765</v>
      </c>
      <c r="B1706" s="376"/>
      <c r="C1706" s="376"/>
      <c r="D1706" s="377"/>
      <c r="E1706" s="376"/>
      <c r="F1706" s="376"/>
      <c r="G1706" s="376"/>
      <c r="H1706" s="376"/>
      <c r="I1706" s="376"/>
      <c r="J1706" s="7">
        <v>1</v>
      </c>
    </row>
    <row r="1707" spans="1:11">
      <c r="A1707" s="93">
        <v>775</v>
      </c>
      <c r="B1707" s="378"/>
      <c r="C1707" s="378"/>
      <c r="D1707" s="378"/>
      <c r="E1707" s="378"/>
      <c r="F1707" s="378"/>
      <c r="G1707" s="378"/>
      <c r="H1707" s="378"/>
      <c r="I1707" s="378"/>
      <c r="J1707" s="7">
        <v>1</v>
      </c>
      <c r="K1707" s="378"/>
    </row>
    <row r="1708" spans="1:11" hidden="1">
      <c r="A1708" s="94">
        <v>780</v>
      </c>
      <c r="E1708" s="329"/>
      <c r="F1708" s="329"/>
      <c r="G1708" s="329"/>
      <c r="H1708" s="329"/>
      <c r="I1708" s="329"/>
      <c r="J1708" s="7" t="str">
        <f>(IF(OR($E1708&lt;&gt;0,$F1708&lt;&gt;0,$G1708&lt;&gt;0,$H1708&lt;&gt;0,$I1708&lt;&gt;0),$J$2,""))</f>
        <v/>
      </c>
    </row>
    <row r="1709" spans="1:11">
      <c r="A1709" s="94">
        <v>785</v>
      </c>
      <c r="E1709" s="329"/>
      <c r="F1709" s="329"/>
      <c r="G1709" s="329"/>
      <c r="H1709" s="329"/>
      <c r="I1709" s="329"/>
      <c r="J1709" s="7">
        <v>1</v>
      </c>
    </row>
    <row r="1710" spans="1:11" ht="15.75" customHeight="1">
      <c r="A1710" s="94">
        <v>790</v>
      </c>
      <c r="B1710" s="478" t="str">
        <f>$B$7</f>
        <v>ПРОГНОЗА ЗА ПЕРИОДА 2024-2027 г. НА ПОСТЪПЛЕНИЯТА ОТ МЕСТНИ ПРИХОДИ  И НА РАЗХОДИТЕ ЗА МЕСТНИ ДЕЙНОСТИ</v>
      </c>
      <c r="C1710" s="478"/>
      <c r="D1710" s="478"/>
      <c r="E1710" s="265"/>
      <c r="F1710" s="117"/>
      <c r="G1710" s="117"/>
      <c r="H1710" s="117"/>
      <c r="I1710" s="117"/>
      <c r="J1710" s="7">
        <v>1</v>
      </c>
    </row>
    <row r="1711" spans="1:11">
      <c r="A1711" s="94">
        <v>795</v>
      </c>
      <c r="B1711" s="5"/>
      <c r="C1711" s="5"/>
      <c r="D1711" s="6"/>
      <c r="E1711" s="341" t="s">
        <v>10</v>
      </c>
      <c r="F1711" s="341" t="s">
        <v>11</v>
      </c>
      <c r="G1711" s="342" t="s">
        <v>517</v>
      </c>
      <c r="H1711" s="343"/>
      <c r="I1711" s="344"/>
      <c r="J1711" s="7">
        <v>1</v>
      </c>
    </row>
    <row r="1712" spans="1:11" ht="18.75" customHeight="1">
      <c r="A1712" s="93">
        <v>805</v>
      </c>
      <c r="B1712" s="479" t="str">
        <f>$B$9</f>
        <v>Община Първомай</v>
      </c>
      <c r="C1712" s="479"/>
      <c r="D1712" s="479"/>
      <c r="E1712" s="18">
        <f>$E$9</f>
        <v>45292</v>
      </c>
      <c r="F1712" s="19">
        <f>$F$9</f>
        <v>46752</v>
      </c>
      <c r="G1712" s="117"/>
      <c r="H1712" s="117"/>
      <c r="I1712" s="117"/>
      <c r="J1712" s="7">
        <v>1</v>
      </c>
    </row>
    <row r="1713" spans="1:11">
      <c r="A1713" s="94">
        <v>810</v>
      </c>
      <c r="B1713" s="5" t="str">
        <f>$B$10</f>
        <v>(наименование на разпоредителя с бюджет)</v>
      </c>
      <c r="C1713" s="5"/>
      <c r="D1713" s="6"/>
      <c r="E1713" s="117"/>
      <c r="F1713" s="117"/>
      <c r="G1713" s="117"/>
      <c r="H1713" s="117"/>
      <c r="I1713" s="117"/>
      <c r="J1713" s="7">
        <v>1</v>
      </c>
    </row>
    <row r="1714" spans="1:11">
      <c r="A1714" s="94">
        <v>815</v>
      </c>
      <c r="B1714" s="5"/>
      <c r="C1714" s="5"/>
      <c r="D1714" s="6"/>
      <c r="E1714" s="117"/>
      <c r="F1714" s="117"/>
      <c r="G1714" s="117"/>
      <c r="H1714" s="117"/>
      <c r="I1714" s="117"/>
      <c r="J1714" s="7">
        <v>1</v>
      </c>
    </row>
    <row r="1715" spans="1:11" ht="19.5" customHeight="1">
      <c r="A1715" s="86">
        <v>525</v>
      </c>
      <c r="B1715" s="474" t="str">
        <f>$B$12</f>
        <v>Първомай</v>
      </c>
      <c r="C1715" s="474"/>
      <c r="D1715" s="474"/>
      <c r="E1715" s="16" t="s">
        <v>176</v>
      </c>
      <c r="F1715" s="379" t="str">
        <f>$F$12</f>
        <v>6610</v>
      </c>
      <c r="G1715" s="117"/>
      <c r="H1715" s="117"/>
      <c r="I1715" s="117"/>
      <c r="J1715" s="7">
        <v>1</v>
      </c>
    </row>
    <row r="1716" spans="1:11">
      <c r="A1716" s="93">
        <v>820</v>
      </c>
      <c r="B1716" s="23" t="str">
        <f>$B$13</f>
        <v>(наименование на първостепенния разпоредител с бюджет)</v>
      </c>
      <c r="C1716" s="5"/>
      <c r="D1716" s="6"/>
      <c r="E1716" s="265"/>
      <c r="F1716" s="117"/>
      <c r="G1716" s="117"/>
      <c r="H1716" s="117"/>
      <c r="I1716" s="117"/>
      <c r="J1716" s="7">
        <v>1</v>
      </c>
    </row>
    <row r="1717" spans="1:11">
      <c r="A1717" s="94">
        <v>821</v>
      </c>
      <c r="B1717" s="121"/>
      <c r="C1717" s="117"/>
      <c r="D1717" s="213"/>
      <c r="E1717" s="117"/>
      <c r="F1717" s="117"/>
      <c r="G1717" s="117"/>
      <c r="H1717" s="117"/>
      <c r="I1717" s="117"/>
      <c r="J1717" s="7">
        <v>1</v>
      </c>
    </row>
    <row r="1718" spans="1:11">
      <c r="A1718" s="94">
        <v>822</v>
      </c>
      <c r="B1718" s="5"/>
      <c r="C1718" s="5"/>
      <c r="D1718" s="6"/>
      <c r="E1718" s="117"/>
      <c r="F1718" s="117"/>
      <c r="G1718" s="117"/>
      <c r="H1718" s="117"/>
      <c r="I1718" s="117"/>
      <c r="J1718" s="7">
        <v>1</v>
      </c>
    </row>
    <row r="1719" spans="1:11" ht="16.5">
      <c r="A1719" s="94">
        <v>823</v>
      </c>
      <c r="B1719" s="125"/>
      <c r="C1719" s="126"/>
      <c r="D1719" s="346" t="s">
        <v>518</v>
      </c>
      <c r="E1719" s="33" t="str">
        <f>$E$19</f>
        <v>Годишен отчет</v>
      </c>
      <c r="F1719" s="34" t="str">
        <f>$F$19</f>
        <v>Проект на бюджет</v>
      </c>
      <c r="G1719" s="34" t="str">
        <f>$G$19</f>
        <v>Прогноза</v>
      </c>
      <c r="H1719" s="34" t="str">
        <f>$H$19</f>
        <v>Прогноза</v>
      </c>
      <c r="I1719" s="34" t="str">
        <f>$I$19</f>
        <v>Прогноза</v>
      </c>
      <c r="J1719" s="7">
        <v>1</v>
      </c>
    </row>
    <row r="1720" spans="1:11">
      <c r="A1720" s="94">
        <v>825</v>
      </c>
      <c r="B1720" s="128" t="s">
        <v>23</v>
      </c>
      <c r="C1720" s="129" t="s">
        <v>24</v>
      </c>
      <c r="D1720" s="347" t="s">
        <v>519</v>
      </c>
      <c r="E1720" s="37">
        <f>$E$20</f>
        <v>2023</v>
      </c>
      <c r="F1720" s="38">
        <f>$F$20</f>
        <v>2024</v>
      </c>
      <c r="G1720" s="38">
        <f>$G$20</f>
        <v>2025</v>
      </c>
      <c r="H1720" s="38">
        <f>$H$20</f>
        <v>2026</v>
      </c>
      <c r="I1720" s="38">
        <f>$I$20</f>
        <v>2027</v>
      </c>
      <c r="J1720" s="7">
        <v>1</v>
      </c>
    </row>
    <row r="1721" spans="1:11" ht="18.75">
      <c r="A1721" s="94"/>
      <c r="B1721" s="132"/>
      <c r="C1721" s="133"/>
      <c r="D1721" s="348" t="s">
        <v>179</v>
      </c>
      <c r="E1721" s="42"/>
      <c r="F1721" s="42"/>
      <c r="G1721" s="43"/>
      <c r="H1721" s="42"/>
      <c r="I1721" s="42"/>
      <c r="J1721" s="7">
        <v>1</v>
      </c>
    </row>
    <row r="1722" spans="1:11">
      <c r="A1722" s="94"/>
      <c r="B1722" s="349"/>
      <c r="C1722" s="380" t="e">
        <f>VLOOKUP(D1722,OP_LIST2,2,FALSE())</f>
        <v>#N/A</v>
      </c>
      <c r="D1722" s="381"/>
      <c r="E1722" s="140"/>
      <c r="F1722" s="140"/>
      <c r="G1722" s="140"/>
      <c r="H1722" s="140"/>
      <c r="I1722" s="140"/>
      <c r="J1722" s="7">
        <v>1</v>
      </c>
    </row>
    <row r="1723" spans="1:11">
      <c r="A1723" s="94"/>
      <c r="B1723" s="352"/>
      <c r="C1723" s="353">
        <f>VLOOKUP(D1724,GROUPS2,2,FALSE())</f>
        <v>703</v>
      </c>
      <c r="D1723" s="381" t="s">
        <v>520</v>
      </c>
      <c r="E1723" s="139"/>
      <c r="F1723" s="139"/>
      <c r="G1723" s="139"/>
      <c r="H1723" s="139"/>
      <c r="I1723" s="139"/>
      <c r="J1723" s="7">
        <v>1</v>
      </c>
    </row>
    <row r="1724" spans="1:11">
      <c r="A1724" s="94"/>
      <c r="B1724" s="354"/>
      <c r="C1724" s="382">
        <f>+C1723</f>
        <v>703</v>
      </c>
      <c r="D1724" s="383" t="s">
        <v>532</v>
      </c>
      <c r="E1724" s="139"/>
      <c r="F1724" s="139"/>
      <c r="G1724" s="139"/>
      <c r="H1724" s="139"/>
      <c r="I1724" s="139"/>
      <c r="J1724" s="7">
        <v>1</v>
      </c>
    </row>
    <row r="1725" spans="1:11">
      <c r="A1725" s="94"/>
      <c r="B1725" s="357"/>
      <c r="C1725" s="358"/>
      <c r="D1725" s="359" t="s">
        <v>522</v>
      </c>
      <c r="E1725" s="360"/>
      <c r="F1725" s="360"/>
      <c r="G1725" s="360"/>
      <c r="H1725" s="360"/>
      <c r="I1725" s="360"/>
      <c r="J1725" s="7">
        <v>1</v>
      </c>
    </row>
    <row r="1726" spans="1:11" ht="15.75" customHeight="1">
      <c r="A1726" s="94"/>
      <c r="B1726" s="141">
        <v>100</v>
      </c>
      <c r="C1726" s="475" t="s">
        <v>180</v>
      </c>
      <c r="D1726" s="475"/>
      <c r="E1726" s="142">
        <f>SUM(E1727:E1728)</f>
        <v>55066</v>
      </c>
      <c r="F1726" s="142">
        <f>SUM(F1727:F1728)</f>
        <v>76070</v>
      </c>
      <c r="G1726" s="142">
        <f>SUM(G1727:G1728)</f>
        <v>83000</v>
      </c>
      <c r="H1726" s="142">
        <f>SUM(H1727:H1728)</f>
        <v>90000</v>
      </c>
      <c r="I1726" s="142">
        <f>SUM(I1727:I1728)</f>
        <v>98000</v>
      </c>
      <c r="J1726" s="7">
        <f t="shared" ref="J1726:J1757" si="76">(IF(OR($E1726&lt;&gt;0,$F1726&lt;&gt;0,$G1726&lt;&gt;0,$H1726&lt;&gt;0,$I1726&lt;&gt;0),$J$2,""))</f>
        <v>1</v>
      </c>
      <c r="K1726" s="206"/>
    </row>
    <row r="1727" spans="1:11">
      <c r="A1727" s="94"/>
      <c r="B1727" s="67"/>
      <c r="C1727" s="49">
        <v>101</v>
      </c>
      <c r="D1727" s="50" t="s">
        <v>181</v>
      </c>
      <c r="E1727" s="55">
        <v>55066</v>
      </c>
      <c r="F1727" s="55">
        <v>76070</v>
      </c>
      <c r="G1727" s="55">
        <v>83000</v>
      </c>
      <c r="H1727" s="55">
        <v>90000</v>
      </c>
      <c r="I1727" s="55">
        <v>98000</v>
      </c>
      <c r="J1727" s="7">
        <f t="shared" si="76"/>
        <v>1</v>
      </c>
      <c r="K1727" s="206"/>
    </row>
    <row r="1728" spans="1:11" hidden="1">
      <c r="B1728" s="67"/>
      <c r="C1728" s="49">
        <v>102</v>
      </c>
      <c r="D1728" s="50" t="s">
        <v>182</v>
      </c>
      <c r="E1728" s="77"/>
      <c r="F1728" s="77"/>
      <c r="G1728" s="77"/>
      <c r="H1728" s="77"/>
      <c r="I1728" s="77"/>
      <c r="J1728" s="7" t="str">
        <f t="shared" si="76"/>
        <v/>
      </c>
      <c r="K1728" s="206"/>
    </row>
    <row r="1729" spans="1:11">
      <c r="B1729" s="141">
        <v>200</v>
      </c>
      <c r="C1729" s="476" t="s">
        <v>183</v>
      </c>
      <c r="D1729" s="476"/>
      <c r="E1729" s="142">
        <f>SUM(E1730:E1734)</f>
        <v>27299</v>
      </c>
      <c r="F1729" s="142">
        <f>SUM(F1730:F1734)</f>
        <v>29830</v>
      </c>
      <c r="G1729" s="142">
        <f>SUM(G1730:G1734)</f>
        <v>29900</v>
      </c>
      <c r="H1729" s="142">
        <f>SUM(H1730:H1734)</f>
        <v>31900</v>
      </c>
      <c r="I1729" s="142">
        <f>SUM(I1730:I1734)</f>
        <v>34900</v>
      </c>
      <c r="J1729" s="7">
        <f t="shared" si="76"/>
        <v>1</v>
      </c>
      <c r="K1729" s="206"/>
    </row>
    <row r="1730" spans="1:11" hidden="1">
      <c r="B1730" s="71"/>
      <c r="C1730" s="49">
        <v>201</v>
      </c>
      <c r="D1730" s="50" t="s">
        <v>184</v>
      </c>
      <c r="E1730" s="77"/>
      <c r="F1730" s="77"/>
      <c r="G1730" s="77"/>
      <c r="H1730" s="77"/>
      <c r="I1730" s="77"/>
      <c r="J1730" s="7" t="str">
        <f t="shared" si="76"/>
        <v/>
      </c>
      <c r="K1730" s="206"/>
    </row>
    <row r="1731" spans="1:11">
      <c r="B1731" s="48"/>
      <c r="C1731" s="49">
        <v>202</v>
      </c>
      <c r="D1731" s="76" t="s">
        <v>185</v>
      </c>
      <c r="E1731" s="55">
        <v>25678</v>
      </c>
      <c r="F1731" s="55">
        <v>28000</v>
      </c>
      <c r="G1731" s="55">
        <v>28000</v>
      </c>
      <c r="H1731" s="55">
        <v>30000</v>
      </c>
      <c r="I1731" s="55">
        <v>33000</v>
      </c>
      <c r="J1731" s="7">
        <f t="shared" si="76"/>
        <v>1</v>
      </c>
      <c r="K1731" s="206"/>
    </row>
    <row r="1732" spans="1:11">
      <c r="B1732" s="48"/>
      <c r="C1732" s="49">
        <v>205</v>
      </c>
      <c r="D1732" s="76" t="s">
        <v>186</v>
      </c>
      <c r="E1732" s="55">
        <v>1119</v>
      </c>
      <c r="F1732" s="55">
        <v>1830</v>
      </c>
      <c r="G1732" s="55">
        <v>1900</v>
      </c>
      <c r="H1732" s="55">
        <v>1900</v>
      </c>
      <c r="I1732" s="55">
        <v>1900</v>
      </c>
      <c r="J1732" s="7">
        <f t="shared" si="76"/>
        <v>1</v>
      </c>
      <c r="K1732" s="206"/>
    </row>
    <row r="1733" spans="1:11">
      <c r="B1733" s="48"/>
      <c r="C1733" s="49">
        <v>208</v>
      </c>
      <c r="D1733" s="79" t="s">
        <v>187</v>
      </c>
      <c r="E1733" s="55"/>
      <c r="F1733" s="55"/>
      <c r="G1733" s="55"/>
      <c r="H1733" s="55"/>
      <c r="I1733" s="55"/>
      <c r="J1733" s="7" t="str">
        <f t="shared" si="76"/>
        <v/>
      </c>
      <c r="K1733" s="206"/>
    </row>
    <row r="1734" spans="1:11">
      <c r="B1734" s="71"/>
      <c r="C1734" s="49">
        <v>209</v>
      </c>
      <c r="D1734" s="80" t="s">
        <v>188</v>
      </c>
      <c r="E1734" s="55">
        <v>502</v>
      </c>
      <c r="F1734" s="55"/>
      <c r="G1734" s="55"/>
      <c r="H1734" s="55"/>
      <c r="I1734" s="55"/>
      <c r="J1734" s="7">
        <f t="shared" si="76"/>
        <v>1</v>
      </c>
      <c r="K1734" s="206"/>
    </row>
    <row r="1735" spans="1:11">
      <c r="B1735" s="141">
        <v>500</v>
      </c>
      <c r="C1735" s="476" t="s">
        <v>189</v>
      </c>
      <c r="D1735" s="476"/>
      <c r="E1735" s="142">
        <f>SUM(E1736:E1742)</f>
        <v>12995</v>
      </c>
      <c r="F1735" s="142">
        <f>SUM(F1736:F1742)</f>
        <v>17240</v>
      </c>
      <c r="G1735" s="142">
        <f>SUM(G1736:G1742)</f>
        <v>20050</v>
      </c>
      <c r="H1735" s="142">
        <f>SUM(H1736:H1742)</f>
        <v>22200</v>
      </c>
      <c r="I1735" s="142">
        <f>SUM(I1736:I1742)</f>
        <v>24550</v>
      </c>
      <c r="J1735" s="7">
        <f t="shared" si="76"/>
        <v>1</v>
      </c>
      <c r="K1735" s="206"/>
    </row>
    <row r="1736" spans="1:11">
      <c r="B1736" s="71"/>
      <c r="C1736" s="146">
        <v>551</v>
      </c>
      <c r="D1736" s="147" t="s">
        <v>190</v>
      </c>
      <c r="E1736" s="55">
        <v>7575</v>
      </c>
      <c r="F1736" s="55">
        <v>10250</v>
      </c>
      <c r="G1736" s="55">
        <v>12000</v>
      </c>
      <c r="H1736" s="55">
        <v>13500</v>
      </c>
      <c r="I1736" s="55">
        <v>15000</v>
      </c>
      <c r="J1736" s="7">
        <f t="shared" si="76"/>
        <v>1</v>
      </c>
      <c r="K1736" s="206"/>
    </row>
    <row r="1737" spans="1:11" hidden="1">
      <c r="B1737" s="71"/>
      <c r="C1737" s="146">
        <v>552</v>
      </c>
      <c r="D1737" s="147" t="s">
        <v>191</v>
      </c>
      <c r="E1737" s="77"/>
      <c r="F1737" s="77"/>
      <c r="G1737" s="77"/>
      <c r="H1737" s="77"/>
      <c r="I1737" s="77"/>
      <c r="J1737" s="7" t="str">
        <f t="shared" si="76"/>
        <v/>
      </c>
      <c r="K1737" s="206"/>
    </row>
    <row r="1738" spans="1:11" hidden="1">
      <c r="B1738" s="148"/>
      <c r="C1738" s="146">
        <v>558</v>
      </c>
      <c r="D1738" s="149" t="s">
        <v>49</v>
      </c>
      <c r="E1738" s="52">
        <v>0</v>
      </c>
      <c r="F1738" s="52">
        <v>0</v>
      </c>
      <c r="G1738" s="52">
        <v>0</v>
      </c>
      <c r="H1738" s="52">
        <v>0</v>
      </c>
      <c r="I1738" s="52">
        <v>0</v>
      </c>
      <c r="J1738" s="7" t="str">
        <f t="shared" si="76"/>
        <v/>
      </c>
      <c r="K1738" s="206"/>
    </row>
    <row r="1739" spans="1:11">
      <c r="B1739" s="148"/>
      <c r="C1739" s="146">
        <v>560</v>
      </c>
      <c r="D1739" s="149" t="s">
        <v>192</v>
      </c>
      <c r="E1739" s="55">
        <v>3490</v>
      </c>
      <c r="F1739" s="55">
        <v>4560</v>
      </c>
      <c r="G1739" s="55">
        <v>5500</v>
      </c>
      <c r="H1739" s="55">
        <v>6100</v>
      </c>
      <c r="I1739" s="55">
        <v>6700</v>
      </c>
      <c r="J1739" s="7">
        <f t="shared" si="76"/>
        <v>1</v>
      </c>
      <c r="K1739" s="206"/>
    </row>
    <row r="1740" spans="1:11">
      <c r="B1740" s="148"/>
      <c r="C1740" s="146">
        <v>580</v>
      </c>
      <c r="D1740" s="147" t="s">
        <v>193</v>
      </c>
      <c r="E1740" s="55">
        <v>1930</v>
      </c>
      <c r="F1740" s="55">
        <v>2430</v>
      </c>
      <c r="G1740" s="55">
        <v>2550</v>
      </c>
      <c r="H1740" s="55">
        <v>2600</v>
      </c>
      <c r="I1740" s="55">
        <v>2850</v>
      </c>
      <c r="J1740" s="7">
        <f t="shared" si="76"/>
        <v>1</v>
      </c>
      <c r="K1740" s="206"/>
    </row>
    <row r="1741" spans="1:11" hidden="1">
      <c r="B1741" s="71"/>
      <c r="C1741" s="146">
        <v>588</v>
      </c>
      <c r="D1741" s="147" t="s">
        <v>194</v>
      </c>
      <c r="E1741" s="52">
        <v>0</v>
      </c>
      <c r="F1741" s="52">
        <v>0</v>
      </c>
      <c r="G1741" s="52">
        <v>0</v>
      </c>
      <c r="H1741" s="52">
        <v>0</v>
      </c>
      <c r="I1741" s="52">
        <v>0</v>
      </c>
      <c r="J1741" s="7" t="str">
        <f t="shared" si="76"/>
        <v/>
      </c>
      <c r="K1741" s="206"/>
    </row>
    <row r="1742" spans="1:11" hidden="1">
      <c r="B1742" s="71"/>
      <c r="C1742" s="49">
        <v>590</v>
      </c>
      <c r="D1742" s="147" t="s">
        <v>195</v>
      </c>
      <c r="E1742" s="77"/>
      <c r="F1742" s="77"/>
      <c r="G1742" s="77"/>
      <c r="H1742" s="77"/>
      <c r="I1742" s="77"/>
      <c r="J1742" s="7" t="str">
        <f t="shared" si="76"/>
        <v/>
      </c>
      <c r="K1742" s="206"/>
    </row>
    <row r="1743" spans="1:11" ht="15.75" hidden="1" customHeight="1">
      <c r="A1743" s="93">
        <v>5</v>
      </c>
      <c r="B1743" s="141">
        <v>800</v>
      </c>
      <c r="C1743" s="477" t="s">
        <v>196</v>
      </c>
      <c r="D1743" s="477"/>
      <c r="E1743" s="362"/>
      <c r="F1743" s="362"/>
      <c r="G1743" s="362"/>
      <c r="H1743" s="362"/>
      <c r="I1743" s="362"/>
      <c r="J1743" s="7" t="str">
        <f t="shared" si="76"/>
        <v/>
      </c>
      <c r="K1743" s="206"/>
    </row>
    <row r="1744" spans="1:11">
      <c r="A1744" s="94">
        <v>10</v>
      </c>
      <c r="B1744" s="141">
        <v>1000</v>
      </c>
      <c r="C1744" s="476" t="s">
        <v>197</v>
      </c>
      <c r="D1744" s="476"/>
      <c r="E1744" s="142">
        <f>SUM(E1745:E1761)</f>
        <v>60976</v>
      </c>
      <c r="F1744" s="142">
        <f>SUM(F1745:F1761)</f>
        <v>41900</v>
      </c>
      <c r="G1744" s="142">
        <f>SUM(G1745:G1761)</f>
        <v>63700</v>
      </c>
      <c r="H1744" s="142">
        <f>SUM(H1745:H1761)</f>
        <v>68700</v>
      </c>
      <c r="I1744" s="142">
        <f>SUM(I1745:I1761)</f>
        <v>80700</v>
      </c>
      <c r="J1744" s="7">
        <f t="shared" si="76"/>
        <v>1</v>
      </c>
      <c r="K1744" s="206"/>
    </row>
    <row r="1745" spans="1:11">
      <c r="A1745" s="94">
        <v>15</v>
      </c>
      <c r="B1745" s="48"/>
      <c r="C1745" s="49">
        <v>1011</v>
      </c>
      <c r="D1745" s="76" t="s">
        <v>198</v>
      </c>
      <c r="E1745" s="55">
        <v>6033</v>
      </c>
      <c r="F1745" s="55"/>
      <c r="G1745" s="55">
        <v>2000</v>
      </c>
      <c r="H1745" s="55">
        <v>2000</v>
      </c>
      <c r="I1745" s="55">
        <v>2000</v>
      </c>
      <c r="J1745" s="7">
        <f t="shared" si="76"/>
        <v>1</v>
      </c>
      <c r="K1745" s="206"/>
    </row>
    <row r="1746" spans="1:11" hidden="1">
      <c r="A1746" s="93">
        <v>35</v>
      </c>
      <c r="B1746" s="48"/>
      <c r="C1746" s="49">
        <v>1012</v>
      </c>
      <c r="D1746" s="76" t="s">
        <v>199</v>
      </c>
      <c r="E1746" s="77"/>
      <c r="F1746" s="77"/>
      <c r="G1746" s="77"/>
      <c r="H1746" s="77"/>
      <c r="I1746" s="77"/>
      <c r="J1746" s="7" t="str">
        <f t="shared" si="76"/>
        <v/>
      </c>
      <c r="K1746" s="206"/>
    </row>
    <row r="1747" spans="1:11">
      <c r="A1747" s="94">
        <v>40</v>
      </c>
      <c r="B1747" s="48"/>
      <c r="C1747" s="49">
        <v>1013</v>
      </c>
      <c r="D1747" s="76" t="s">
        <v>200</v>
      </c>
      <c r="E1747" s="55">
        <v>1830</v>
      </c>
      <c r="F1747" s="55">
        <v>1900</v>
      </c>
      <c r="G1747" s="55">
        <v>1400</v>
      </c>
      <c r="H1747" s="55">
        <v>1400</v>
      </c>
      <c r="I1747" s="55">
        <v>1400</v>
      </c>
      <c r="J1747" s="7">
        <f t="shared" si="76"/>
        <v>1</v>
      </c>
      <c r="K1747" s="206"/>
    </row>
    <row r="1748" spans="1:11" hidden="1">
      <c r="A1748" s="94">
        <v>45</v>
      </c>
      <c r="B1748" s="48"/>
      <c r="C1748" s="49">
        <v>1014</v>
      </c>
      <c r="D1748" s="76" t="s">
        <v>201</v>
      </c>
      <c r="E1748" s="77"/>
      <c r="F1748" s="77"/>
      <c r="G1748" s="77"/>
      <c r="H1748" s="77"/>
      <c r="I1748" s="77"/>
      <c r="J1748" s="7" t="str">
        <f t="shared" si="76"/>
        <v/>
      </c>
      <c r="K1748" s="206"/>
    </row>
    <row r="1749" spans="1:11">
      <c r="A1749" s="94">
        <v>50</v>
      </c>
      <c r="B1749" s="48"/>
      <c r="C1749" s="49">
        <v>1015</v>
      </c>
      <c r="D1749" s="76" t="s">
        <v>202</v>
      </c>
      <c r="E1749" s="55">
        <v>10312</v>
      </c>
      <c r="F1749" s="55">
        <v>10000</v>
      </c>
      <c r="G1749" s="55">
        <v>20000</v>
      </c>
      <c r="H1749" s="55">
        <v>25000</v>
      </c>
      <c r="I1749" s="55">
        <v>30000</v>
      </c>
      <c r="J1749" s="7">
        <f t="shared" si="76"/>
        <v>1</v>
      </c>
      <c r="K1749" s="206"/>
    </row>
    <row r="1750" spans="1:11">
      <c r="A1750" s="94">
        <v>55</v>
      </c>
      <c r="B1750" s="48"/>
      <c r="C1750" s="58">
        <v>1016</v>
      </c>
      <c r="D1750" s="78" t="s">
        <v>203</v>
      </c>
      <c r="E1750" s="364">
        <v>11535</v>
      </c>
      <c r="F1750" s="364">
        <v>10000</v>
      </c>
      <c r="G1750" s="364">
        <v>10000</v>
      </c>
      <c r="H1750" s="364">
        <v>10000</v>
      </c>
      <c r="I1750" s="364">
        <v>10000</v>
      </c>
      <c r="J1750" s="7">
        <f t="shared" si="76"/>
        <v>1</v>
      </c>
      <c r="K1750" s="206"/>
    </row>
    <row r="1751" spans="1:11">
      <c r="A1751" s="94">
        <v>60</v>
      </c>
      <c r="B1751" s="67"/>
      <c r="C1751" s="49">
        <v>1020</v>
      </c>
      <c r="D1751" s="50" t="s">
        <v>204</v>
      </c>
      <c r="E1751" s="55">
        <v>23193</v>
      </c>
      <c r="F1751" s="55">
        <v>20000</v>
      </c>
      <c r="G1751" s="55">
        <v>15000</v>
      </c>
      <c r="H1751" s="55">
        <v>15000</v>
      </c>
      <c r="I1751" s="55">
        <v>17000</v>
      </c>
      <c r="J1751" s="7">
        <f t="shared" si="76"/>
        <v>1</v>
      </c>
      <c r="K1751" s="206"/>
    </row>
    <row r="1752" spans="1:11">
      <c r="A1752" s="93">
        <v>65</v>
      </c>
      <c r="B1752" s="48"/>
      <c r="C1752" s="49">
        <v>1030</v>
      </c>
      <c r="D1752" s="76" t="s">
        <v>205</v>
      </c>
      <c r="E1752" s="55">
        <v>7965</v>
      </c>
      <c r="F1752" s="55"/>
      <c r="G1752" s="55">
        <v>15000</v>
      </c>
      <c r="H1752" s="55">
        <v>15000</v>
      </c>
      <c r="I1752" s="55">
        <v>20000</v>
      </c>
      <c r="J1752" s="7">
        <f t="shared" si="76"/>
        <v>1</v>
      </c>
      <c r="K1752" s="206"/>
    </row>
    <row r="1753" spans="1:11">
      <c r="A1753" s="94">
        <v>70</v>
      </c>
      <c r="B1753" s="48"/>
      <c r="C1753" s="49">
        <v>1051</v>
      </c>
      <c r="D1753" s="76" t="s">
        <v>206</v>
      </c>
      <c r="E1753" s="55"/>
      <c r="F1753" s="55"/>
      <c r="G1753" s="55">
        <v>200</v>
      </c>
      <c r="H1753" s="55">
        <v>200</v>
      </c>
      <c r="I1753" s="55">
        <v>200</v>
      </c>
      <c r="J1753" s="7">
        <f t="shared" si="76"/>
        <v>1</v>
      </c>
      <c r="K1753" s="206"/>
    </row>
    <row r="1754" spans="1:11" hidden="1">
      <c r="A1754" s="94">
        <v>75</v>
      </c>
      <c r="B1754" s="48"/>
      <c r="C1754" s="49">
        <v>1052</v>
      </c>
      <c r="D1754" s="76" t="s">
        <v>207</v>
      </c>
      <c r="E1754" s="77"/>
      <c r="F1754" s="77"/>
      <c r="G1754" s="77"/>
      <c r="H1754" s="77"/>
      <c r="I1754" s="77"/>
      <c r="J1754" s="7" t="str">
        <f t="shared" si="76"/>
        <v/>
      </c>
      <c r="K1754" s="206"/>
    </row>
    <row r="1755" spans="1:11" hidden="1">
      <c r="A1755" s="94">
        <v>80</v>
      </c>
      <c r="B1755" s="48"/>
      <c r="C1755" s="49">
        <v>1053</v>
      </c>
      <c r="D1755" s="76" t="s">
        <v>208</v>
      </c>
      <c r="E1755" s="77"/>
      <c r="F1755" s="77"/>
      <c r="G1755" s="77"/>
      <c r="H1755" s="77"/>
      <c r="I1755" s="77"/>
      <c r="J1755" s="7" t="str">
        <f t="shared" si="76"/>
        <v/>
      </c>
      <c r="K1755" s="206"/>
    </row>
    <row r="1756" spans="1:11" ht="17.25" customHeight="1">
      <c r="A1756" s="94">
        <v>80</v>
      </c>
      <c r="B1756" s="48"/>
      <c r="C1756" s="49">
        <v>1062</v>
      </c>
      <c r="D1756" s="50" t="s">
        <v>209</v>
      </c>
      <c r="E1756" s="55">
        <v>108</v>
      </c>
      <c r="F1756" s="55"/>
      <c r="G1756" s="55">
        <v>100</v>
      </c>
      <c r="H1756" s="55">
        <v>100</v>
      </c>
      <c r="I1756" s="55">
        <v>100</v>
      </c>
      <c r="J1756" s="7">
        <f t="shared" si="76"/>
        <v>1</v>
      </c>
      <c r="K1756" s="206"/>
    </row>
    <row r="1757" spans="1:11" hidden="1">
      <c r="A1757" s="94">
        <v>85</v>
      </c>
      <c r="B1757" s="48"/>
      <c r="C1757" s="49">
        <v>1063</v>
      </c>
      <c r="D1757" s="79" t="s">
        <v>210</v>
      </c>
      <c r="E1757" s="77"/>
      <c r="F1757" s="77"/>
      <c r="G1757" s="77"/>
      <c r="H1757" s="77"/>
      <c r="I1757" s="77"/>
      <c r="J1757" s="7" t="str">
        <f t="shared" si="76"/>
        <v/>
      </c>
      <c r="K1757" s="206"/>
    </row>
    <row r="1758" spans="1:11" hidden="1">
      <c r="A1758" s="94">
        <v>90</v>
      </c>
      <c r="B1758" s="48"/>
      <c r="C1758" s="49">
        <v>1069</v>
      </c>
      <c r="D1758" s="79" t="s">
        <v>211</v>
      </c>
      <c r="E1758" s="77"/>
      <c r="F1758" s="77"/>
      <c r="G1758" s="77"/>
      <c r="H1758" s="77"/>
      <c r="I1758" s="77"/>
      <c r="J1758" s="7" t="str">
        <f t="shared" ref="J1758:J1789" si="77">(IF(OR($E1758&lt;&gt;0,$F1758&lt;&gt;0,$G1758&lt;&gt;0,$H1758&lt;&gt;0,$I1758&lt;&gt;0),$J$2,""))</f>
        <v/>
      </c>
      <c r="K1758" s="206"/>
    </row>
    <row r="1759" spans="1:11" hidden="1">
      <c r="A1759" s="94">
        <v>90</v>
      </c>
      <c r="B1759" s="67"/>
      <c r="C1759" s="49">
        <v>1091</v>
      </c>
      <c r="D1759" s="76" t="s">
        <v>212</v>
      </c>
      <c r="E1759" s="77"/>
      <c r="F1759" s="77"/>
      <c r="G1759" s="77"/>
      <c r="H1759" s="77"/>
      <c r="I1759" s="77"/>
      <c r="J1759" s="7" t="str">
        <f t="shared" si="77"/>
        <v/>
      </c>
      <c r="K1759" s="206"/>
    </row>
    <row r="1760" spans="1:11" hidden="1">
      <c r="A1760" s="93">
        <v>115</v>
      </c>
      <c r="B1760" s="48"/>
      <c r="C1760" s="49">
        <v>1092</v>
      </c>
      <c r="D1760" s="76" t="s">
        <v>213</v>
      </c>
      <c r="E1760" s="77"/>
      <c r="F1760" s="77"/>
      <c r="G1760" s="77"/>
      <c r="H1760" s="77"/>
      <c r="I1760" s="77"/>
      <c r="J1760" s="7" t="str">
        <f t="shared" si="77"/>
        <v/>
      </c>
      <c r="K1760" s="206"/>
    </row>
    <row r="1761" spans="1:11" hidden="1">
      <c r="A1761" s="93">
        <v>125</v>
      </c>
      <c r="B1761" s="48"/>
      <c r="C1761" s="49">
        <v>1098</v>
      </c>
      <c r="D1761" s="76" t="s">
        <v>214</v>
      </c>
      <c r="E1761" s="77"/>
      <c r="F1761" s="77"/>
      <c r="G1761" s="77"/>
      <c r="H1761" s="77"/>
      <c r="I1761" s="77"/>
      <c r="J1761" s="7" t="str">
        <f t="shared" si="77"/>
        <v/>
      </c>
      <c r="K1761" s="206"/>
    </row>
    <row r="1762" spans="1:11" hidden="1">
      <c r="A1762" s="94">
        <v>130</v>
      </c>
      <c r="B1762" s="141">
        <v>1900</v>
      </c>
      <c r="C1762" s="471" t="s">
        <v>215</v>
      </c>
      <c r="D1762" s="471"/>
      <c r="E1762" s="150">
        <f>SUM(E1763:E1765)</f>
        <v>0</v>
      </c>
      <c r="F1762" s="150">
        <f>SUM(F1763:F1765)</f>
        <v>0</v>
      </c>
      <c r="G1762" s="150">
        <f>SUM(G1763:G1765)</f>
        <v>0</v>
      </c>
      <c r="H1762" s="150">
        <f>SUM(H1763:H1765)</f>
        <v>0</v>
      </c>
      <c r="I1762" s="150">
        <f>SUM(I1763:I1765)</f>
        <v>0</v>
      </c>
      <c r="J1762" s="7" t="str">
        <f t="shared" si="77"/>
        <v/>
      </c>
      <c r="K1762" s="206"/>
    </row>
    <row r="1763" spans="1:11" hidden="1">
      <c r="A1763" s="94">
        <v>135</v>
      </c>
      <c r="B1763" s="48"/>
      <c r="C1763" s="49">
        <v>1901</v>
      </c>
      <c r="D1763" s="104" t="s">
        <v>216</v>
      </c>
      <c r="E1763" s="77"/>
      <c r="F1763" s="77"/>
      <c r="G1763" s="77"/>
      <c r="H1763" s="77"/>
      <c r="I1763" s="77"/>
      <c r="J1763" s="7" t="str">
        <f t="shared" si="77"/>
        <v/>
      </c>
      <c r="K1763" s="206"/>
    </row>
    <row r="1764" spans="1:11" hidden="1">
      <c r="A1764" s="94">
        <v>140</v>
      </c>
      <c r="B1764" s="153"/>
      <c r="C1764" s="49">
        <v>1981</v>
      </c>
      <c r="D1764" s="104" t="s">
        <v>217</v>
      </c>
      <c r="E1764" s="77"/>
      <c r="F1764" s="77"/>
      <c r="G1764" s="77"/>
      <c r="H1764" s="77"/>
      <c r="I1764" s="77"/>
      <c r="J1764" s="7" t="str">
        <f t="shared" si="77"/>
        <v/>
      </c>
      <c r="K1764" s="206"/>
    </row>
    <row r="1765" spans="1:11" hidden="1">
      <c r="A1765" s="94">
        <v>145</v>
      </c>
      <c r="B1765" s="48"/>
      <c r="C1765" s="49">
        <v>1991</v>
      </c>
      <c r="D1765" s="104" t="s">
        <v>218</v>
      </c>
      <c r="E1765" s="77"/>
      <c r="F1765" s="77"/>
      <c r="G1765" s="77"/>
      <c r="H1765" s="77"/>
      <c r="I1765" s="77"/>
      <c r="J1765" s="7" t="str">
        <f t="shared" si="77"/>
        <v/>
      </c>
      <c r="K1765" s="206"/>
    </row>
    <row r="1766" spans="1:11" hidden="1">
      <c r="A1766" s="94">
        <v>150</v>
      </c>
      <c r="B1766" s="141">
        <v>2100</v>
      </c>
      <c r="C1766" s="471" t="s">
        <v>219</v>
      </c>
      <c r="D1766" s="471"/>
      <c r="E1766" s="150">
        <f>SUM(E1767:E1771)</f>
        <v>0</v>
      </c>
      <c r="F1766" s="150">
        <f>SUM(F1767:F1771)</f>
        <v>0</v>
      </c>
      <c r="G1766" s="150">
        <f>SUM(G1767:G1771)</f>
        <v>0</v>
      </c>
      <c r="H1766" s="150">
        <f>SUM(H1767:H1771)</f>
        <v>0</v>
      </c>
      <c r="I1766" s="150">
        <f>SUM(I1767:I1771)</f>
        <v>0</v>
      </c>
      <c r="J1766" s="7" t="str">
        <f t="shared" si="77"/>
        <v/>
      </c>
      <c r="K1766" s="206"/>
    </row>
    <row r="1767" spans="1:11" hidden="1">
      <c r="A1767" s="94">
        <v>155</v>
      </c>
      <c r="B1767" s="48"/>
      <c r="C1767" s="49">
        <v>2110</v>
      </c>
      <c r="D1767" s="79" t="s">
        <v>220</v>
      </c>
      <c r="E1767" s="77"/>
      <c r="F1767" s="77"/>
      <c r="G1767" s="77"/>
      <c r="H1767" s="77"/>
      <c r="I1767" s="77"/>
      <c r="J1767" s="7" t="str">
        <f t="shared" si="77"/>
        <v/>
      </c>
      <c r="K1767" s="206"/>
    </row>
    <row r="1768" spans="1:11" hidden="1">
      <c r="A1768" s="94">
        <v>160</v>
      </c>
      <c r="B1768" s="153"/>
      <c r="C1768" s="49">
        <v>2120</v>
      </c>
      <c r="D1768" s="79" t="s">
        <v>221</v>
      </c>
      <c r="E1768" s="77"/>
      <c r="F1768" s="77"/>
      <c r="G1768" s="77"/>
      <c r="H1768" s="77"/>
      <c r="I1768" s="77"/>
      <c r="J1768" s="7" t="str">
        <f t="shared" si="77"/>
        <v/>
      </c>
      <c r="K1768" s="206"/>
    </row>
    <row r="1769" spans="1:11" hidden="1">
      <c r="A1769" s="94">
        <v>165</v>
      </c>
      <c r="B1769" s="153"/>
      <c r="C1769" s="49">
        <v>2125</v>
      </c>
      <c r="D1769" s="79" t="s">
        <v>222</v>
      </c>
      <c r="E1769" s="52">
        <v>0</v>
      </c>
      <c r="F1769" s="52">
        <v>0</v>
      </c>
      <c r="G1769" s="52">
        <v>0</v>
      </c>
      <c r="H1769" s="52">
        <v>0</v>
      </c>
      <c r="I1769" s="52">
        <v>0</v>
      </c>
      <c r="J1769" s="7" t="str">
        <f t="shared" si="77"/>
        <v/>
      </c>
      <c r="K1769" s="206"/>
    </row>
    <row r="1770" spans="1:11" hidden="1">
      <c r="A1770" s="94">
        <v>175</v>
      </c>
      <c r="B1770" s="71"/>
      <c r="C1770" s="49">
        <v>2140</v>
      </c>
      <c r="D1770" s="79" t="s">
        <v>223</v>
      </c>
      <c r="E1770" s="52">
        <v>0</v>
      </c>
      <c r="F1770" s="52">
        <v>0</v>
      </c>
      <c r="G1770" s="52">
        <v>0</v>
      </c>
      <c r="H1770" s="52">
        <v>0</v>
      </c>
      <c r="I1770" s="52">
        <v>0</v>
      </c>
      <c r="J1770" s="7" t="str">
        <f t="shared" si="77"/>
        <v/>
      </c>
      <c r="K1770" s="206"/>
    </row>
    <row r="1771" spans="1:11" hidden="1">
      <c r="A1771" s="94">
        <v>180</v>
      </c>
      <c r="B1771" s="48"/>
      <c r="C1771" s="49">
        <v>2190</v>
      </c>
      <c r="D1771" s="79" t="s">
        <v>224</v>
      </c>
      <c r="E1771" s="77"/>
      <c r="F1771" s="77"/>
      <c r="G1771" s="77"/>
      <c r="H1771" s="77"/>
      <c r="I1771" s="77"/>
      <c r="J1771" s="7" t="str">
        <f t="shared" si="77"/>
        <v/>
      </c>
      <c r="K1771" s="206"/>
    </row>
    <row r="1772" spans="1:11" hidden="1">
      <c r="A1772" s="94">
        <v>185</v>
      </c>
      <c r="B1772" s="141">
        <v>2200</v>
      </c>
      <c r="C1772" s="471" t="s">
        <v>225</v>
      </c>
      <c r="D1772" s="471"/>
      <c r="E1772" s="150">
        <f>SUM(E1773:E1774)</f>
        <v>0</v>
      </c>
      <c r="F1772" s="150">
        <f>SUM(F1773:F1774)</f>
        <v>0</v>
      </c>
      <c r="G1772" s="150">
        <f>SUM(G1773:G1774)</f>
        <v>0</v>
      </c>
      <c r="H1772" s="150">
        <f>SUM(H1773:H1774)</f>
        <v>0</v>
      </c>
      <c r="I1772" s="150">
        <f>SUM(I1773:I1774)</f>
        <v>0</v>
      </c>
      <c r="J1772" s="7" t="str">
        <f t="shared" si="77"/>
        <v/>
      </c>
      <c r="K1772" s="206"/>
    </row>
    <row r="1773" spans="1:11" hidden="1">
      <c r="A1773" s="94">
        <v>190</v>
      </c>
      <c r="B1773" s="48"/>
      <c r="C1773" s="49">
        <v>2221</v>
      </c>
      <c r="D1773" s="50" t="s">
        <v>226</v>
      </c>
      <c r="E1773" s="77"/>
      <c r="F1773" s="77"/>
      <c r="G1773" s="77"/>
      <c r="H1773" s="77"/>
      <c r="I1773" s="77"/>
      <c r="J1773" s="7" t="str">
        <f t="shared" si="77"/>
        <v/>
      </c>
      <c r="K1773" s="206"/>
    </row>
    <row r="1774" spans="1:11" hidden="1">
      <c r="A1774" s="94">
        <v>200</v>
      </c>
      <c r="B1774" s="48"/>
      <c r="C1774" s="49">
        <v>2224</v>
      </c>
      <c r="D1774" s="50" t="s">
        <v>227</v>
      </c>
      <c r="E1774" s="77"/>
      <c r="F1774" s="77"/>
      <c r="G1774" s="77"/>
      <c r="H1774" s="77"/>
      <c r="I1774" s="77"/>
      <c r="J1774" s="7" t="str">
        <f t="shared" si="77"/>
        <v/>
      </c>
      <c r="K1774" s="206"/>
    </row>
    <row r="1775" spans="1:11" hidden="1">
      <c r="A1775" s="94">
        <v>200</v>
      </c>
      <c r="B1775" s="141">
        <v>2500</v>
      </c>
      <c r="C1775" s="471" t="s">
        <v>228</v>
      </c>
      <c r="D1775" s="471"/>
      <c r="E1775" s="362"/>
      <c r="F1775" s="362"/>
      <c r="G1775" s="362"/>
      <c r="H1775" s="362"/>
      <c r="I1775" s="362"/>
      <c r="J1775" s="7" t="str">
        <f t="shared" si="77"/>
        <v/>
      </c>
      <c r="K1775" s="206"/>
    </row>
    <row r="1776" spans="1:11" ht="15.75" hidden="1" customHeight="1">
      <c r="A1776" s="94">
        <v>205</v>
      </c>
      <c r="B1776" s="141">
        <v>2600</v>
      </c>
      <c r="C1776" s="473" t="s">
        <v>229</v>
      </c>
      <c r="D1776" s="473"/>
      <c r="E1776" s="362"/>
      <c r="F1776" s="362"/>
      <c r="G1776" s="362"/>
      <c r="H1776" s="362"/>
      <c r="I1776" s="362"/>
      <c r="J1776" s="7" t="str">
        <f t="shared" si="77"/>
        <v/>
      </c>
      <c r="K1776" s="206"/>
    </row>
    <row r="1777" spans="1:11" ht="15.75" hidden="1" customHeight="1">
      <c r="A1777" s="94">
        <v>210</v>
      </c>
      <c r="B1777" s="141">
        <v>2700</v>
      </c>
      <c r="C1777" s="473" t="s">
        <v>230</v>
      </c>
      <c r="D1777" s="473"/>
      <c r="E1777" s="362"/>
      <c r="F1777" s="362"/>
      <c r="G1777" s="362"/>
      <c r="H1777" s="362"/>
      <c r="I1777" s="362"/>
      <c r="J1777" s="7" t="str">
        <f t="shared" si="77"/>
        <v/>
      </c>
      <c r="K1777" s="206"/>
    </row>
    <row r="1778" spans="1:11" ht="36" hidden="1" customHeight="1">
      <c r="A1778" s="94">
        <v>215</v>
      </c>
      <c r="B1778" s="141">
        <v>2800</v>
      </c>
      <c r="C1778" s="473" t="s">
        <v>523</v>
      </c>
      <c r="D1778" s="473"/>
      <c r="E1778" s="362"/>
      <c r="F1778" s="362"/>
      <c r="G1778" s="362"/>
      <c r="H1778" s="362"/>
      <c r="I1778" s="362"/>
      <c r="J1778" s="7" t="str">
        <f t="shared" si="77"/>
        <v/>
      </c>
      <c r="K1778" s="206"/>
    </row>
    <row r="1779" spans="1:11" ht="20.25" customHeight="1">
      <c r="A1779" s="93">
        <v>220</v>
      </c>
      <c r="B1779" s="141">
        <v>2900</v>
      </c>
      <c r="C1779" s="471" t="s">
        <v>232</v>
      </c>
      <c r="D1779" s="471"/>
      <c r="E1779" s="150">
        <f>SUM(E1780:E1787)</f>
        <v>1</v>
      </c>
      <c r="F1779" s="150">
        <f>SUM(F1780:F1787)</f>
        <v>0</v>
      </c>
      <c r="G1779" s="150">
        <f>SUM(G1780:G1787)</f>
        <v>0</v>
      </c>
      <c r="H1779" s="150">
        <f>SUM(H1780:H1787)</f>
        <v>0</v>
      </c>
      <c r="I1779" s="150">
        <f>SUM(I1780:I1787)</f>
        <v>0</v>
      </c>
      <c r="J1779" s="7">
        <f t="shared" si="77"/>
        <v>1</v>
      </c>
      <c r="K1779" s="206"/>
    </row>
    <row r="1780" spans="1:11" ht="9.75" customHeight="1">
      <c r="A1780" s="94">
        <v>225</v>
      </c>
      <c r="B1780" s="153"/>
      <c r="C1780" s="49">
        <v>2910</v>
      </c>
      <c r="D1780" s="155" t="s">
        <v>233</v>
      </c>
      <c r="E1780" s="77"/>
      <c r="F1780" s="77"/>
      <c r="G1780" s="77"/>
      <c r="H1780" s="77"/>
      <c r="I1780" s="77"/>
      <c r="J1780" s="7" t="str">
        <f t="shared" si="77"/>
        <v/>
      </c>
      <c r="K1780" s="206"/>
    </row>
    <row r="1781" spans="1:11" ht="10.5" hidden="1" customHeight="1">
      <c r="A1781" s="94">
        <v>230</v>
      </c>
      <c r="B1781" s="153"/>
      <c r="C1781" s="49">
        <v>2920</v>
      </c>
      <c r="D1781" s="155" t="s">
        <v>234</v>
      </c>
      <c r="E1781" s="77"/>
      <c r="F1781" s="77"/>
      <c r="G1781" s="77"/>
      <c r="H1781" s="77"/>
      <c r="I1781" s="77"/>
      <c r="J1781" s="7" t="str">
        <f t="shared" si="77"/>
        <v/>
      </c>
      <c r="K1781" s="206"/>
    </row>
    <row r="1782" spans="1:11" ht="17.25" hidden="1" customHeight="1">
      <c r="A1782" s="94">
        <v>245</v>
      </c>
      <c r="B1782" s="153"/>
      <c r="C1782" s="49">
        <v>2969</v>
      </c>
      <c r="D1782" s="155" t="s">
        <v>235</v>
      </c>
      <c r="E1782" s="77"/>
      <c r="F1782" s="77"/>
      <c r="G1782" s="77"/>
      <c r="H1782" s="77"/>
      <c r="I1782" s="77"/>
      <c r="J1782" s="7" t="str">
        <f t="shared" si="77"/>
        <v/>
      </c>
      <c r="K1782" s="206"/>
    </row>
    <row r="1783" spans="1:11" ht="13.5" hidden="1" customHeight="1">
      <c r="A1783" s="93">
        <v>220</v>
      </c>
      <c r="B1783" s="153"/>
      <c r="C1783" s="156">
        <v>2970</v>
      </c>
      <c r="D1783" s="157" t="s">
        <v>236</v>
      </c>
      <c r="E1783" s="312"/>
      <c r="F1783" s="312"/>
      <c r="G1783" s="312"/>
      <c r="H1783" s="312"/>
      <c r="I1783" s="312"/>
      <c r="J1783" s="7" t="str">
        <f t="shared" si="77"/>
        <v/>
      </c>
      <c r="K1783" s="206"/>
    </row>
    <row r="1784" spans="1:11" ht="17.25" hidden="1" customHeight="1">
      <c r="A1784" s="94">
        <v>225</v>
      </c>
      <c r="B1784" s="153"/>
      <c r="C1784" s="49">
        <v>2989</v>
      </c>
      <c r="D1784" s="155" t="s">
        <v>237</v>
      </c>
      <c r="E1784" s="77"/>
      <c r="F1784" s="77"/>
      <c r="G1784" s="77"/>
      <c r="H1784" s="77"/>
      <c r="I1784" s="77"/>
      <c r="J1784" s="7" t="str">
        <f t="shared" si="77"/>
        <v/>
      </c>
      <c r="K1784" s="206"/>
    </row>
    <row r="1785" spans="1:11" ht="12" hidden="1" customHeight="1">
      <c r="A1785" s="94">
        <v>230</v>
      </c>
      <c r="B1785" s="48"/>
      <c r="C1785" s="49">
        <v>2990</v>
      </c>
      <c r="D1785" s="155" t="s">
        <v>238</v>
      </c>
      <c r="E1785" s="77"/>
      <c r="F1785" s="77"/>
      <c r="G1785" s="77"/>
      <c r="H1785" s="77"/>
      <c r="I1785" s="77"/>
      <c r="J1785" s="7" t="str">
        <f t="shared" si="77"/>
        <v/>
      </c>
      <c r="K1785" s="206"/>
    </row>
    <row r="1786" spans="1:11" ht="18.75" customHeight="1">
      <c r="A1786" s="94">
        <v>235</v>
      </c>
      <c r="B1786" s="48"/>
      <c r="C1786" s="49">
        <v>2991</v>
      </c>
      <c r="D1786" s="155" t="s">
        <v>239</v>
      </c>
      <c r="E1786" s="77">
        <v>1</v>
      </c>
      <c r="F1786" s="77"/>
      <c r="G1786" s="77"/>
      <c r="H1786" s="77"/>
      <c r="I1786" s="77"/>
      <c r="J1786" s="7">
        <f t="shared" si="77"/>
        <v>1</v>
      </c>
      <c r="K1786" s="206"/>
    </row>
    <row r="1787" spans="1:11" ht="6.75" customHeight="1">
      <c r="A1787" s="94">
        <v>240</v>
      </c>
      <c r="B1787" s="48"/>
      <c r="C1787" s="49">
        <v>2992</v>
      </c>
      <c r="D1787" s="365" t="s">
        <v>240</v>
      </c>
      <c r="E1787" s="77"/>
      <c r="F1787" s="77"/>
      <c r="G1787" s="77"/>
      <c r="H1787" s="77"/>
      <c r="I1787" s="77"/>
      <c r="J1787" s="7" t="str">
        <f t="shared" si="77"/>
        <v/>
      </c>
      <c r="K1787" s="206"/>
    </row>
    <row r="1788" spans="1:11" ht="3.75" customHeight="1">
      <c r="A1788" s="94">
        <v>245</v>
      </c>
      <c r="B1788" s="141">
        <v>3300</v>
      </c>
      <c r="C1788" s="160" t="s">
        <v>241</v>
      </c>
      <c r="D1788" s="161"/>
      <c r="E1788" s="150">
        <f>SUM(E1789:E1793)</f>
        <v>0</v>
      </c>
      <c r="F1788" s="150">
        <f>SUM(F1789:F1793)</f>
        <v>0</v>
      </c>
      <c r="G1788" s="150">
        <f>SUM(G1789:G1793)</f>
        <v>0</v>
      </c>
      <c r="H1788" s="150">
        <f>SUM(H1789:H1793)</f>
        <v>0</v>
      </c>
      <c r="I1788" s="150">
        <f>SUM(I1789:I1793)</f>
        <v>0</v>
      </c>
      <c r="J1788" s="7" t="str">
        <f t="shared" si="77"/>
        <v/>
      </c>
      <c r="K1788" s="206"/>
    </row>
    <row r="1789" spans="1:11" ht="12" hidden="1" customHeight="1">
      <c r="A1789" s="93">
        <v>250</v>
      </c>
      <c r="B1789" s="71"/>
      <c r="C1789" s="49">
        <v>3301</v>
      </c>
      <c r="D1789" s="162" t="s">
        <v>242</v>
      </c>
      <c r="E1789" s="52">
        <v>0</v>
      </c>
      <c r="F1789" s="52">
        <v>0</v>
      </c>
      <c r="G1789" s="52">
        <v>0</v>
      </c>
      <c r="H1789" s="52">
        <v>0</v>
      </c>
      <c r="I1789" s="52">
        <v>0</v>
      </c>
      <c r="J1789" s="7" t="str">
        <f t="shared" si="77"/>
        <v/>
      </c>
      <c r="K1789" s="206"/>
    </row>
    <row r="1790" spans="1:11" ht="15" hidden="1" customHeight="1">
      <c r="A1790" s="94">
        <v>255</v>
      </c>
      <c r="B1790" s="71"/>
      <c r="C1790" s="49">
        <v>3302</v>
      </c>
      <c r="D1790" s="162" t="s">
        <v>243</v>
      </c>
      <c r="E1790" s="52">
        <v>0</v>
      </c>
      <c r="F1790" s="52">
        <v>0</v>
      </c>
      <c r="G1790" s="52">
        <v>0</v>
      </c>
      <c r="H1790" s="52">
        <v>0</v>
      </c>
      <c r="I1790" s="52">
        <v>0</v>
      </c>
      <c r="J1790" s="7" t="str">
        <f t="shared" ref="J1790:J1821" si="78">(IF(OR($E1790&lt;&gt;0,$F1790&lt;&gt;0,$G1790&lt;&gt;0,$H1790&lt;&gt;0,$I1790&lt;&gt;0),$J$2,""))</f>
        <v/>
      </c>
      <c r="K1790" s="206"/>
    </row>
    <row r="1791" spans="1:11" ht="11.25" hidden="1" customHeight="1">
      <c r="A1791" s="94">
        <v>265</v>
      </c>
      <c r="B1791" s="71"/>
      <c r="C1791" s="49">
        <v>3304</v>
      </c>
      <c r="D1791" s="162" t="s">
        <v>244</v>
      </c>
      <c r="E1791" s="52">
        <v>0</v>
      </c>
      <c r="F1791" s="52">
        <v>0</v>
      </c>
      <c r="G1791" s="52">
        <v>0</v>
      </c>
      <c r="H1791" s="52">
        <v>0</v>
      </c>
      <c r="I1791" s="52">
        <v>0</v>
      </c>
      <c r="J1791" s="7" t="str">
        <f t="shared" si="78"/>
        <v/>
      </c>
      <c r="K1791" s="206"/>
    </row>
    <row r="1792" spans="1:11" ht="15.75" hidden="1" customHeight="1">
      <c r="A1792" s="93">
        <v>270</v>
      </c>
      <c r="B1792" s="71"/>
      <c r="C1792" s="49">
        <v>3306</v>
      </c>
      <c r="D1792" s="162" t="s">
        <v>245</v>
      </c>
      <c r="E1792" s="52">
        <v>0</v>
      </c>
      <c r="F1792" s="52">
        <v>0</v>
      </c>
      <c r="G1792" s="52">
        <v>0</v>
      </c>
      <c r="H1792" s="52">
        <v>0</v>
      </c>
      <c r="I1792" s="52">
        <v>0</v>
      </c>
      <c r="J1792" s="7" t="str">
        <f t="shared" si="78"/>
        <v/>
      </c>
      <c r="K1792" s="206"/>
    </row>
    <row r="1793" spans="1:11" ht="17.25" hidden="1" customHeight="1">
      <c r="A1793" s="93">
        <v>290</v>
      </c>
      <c r="B1793" s="71"/>
      <c r="C1793" s="49">
        <v>3307</v>
      </c>
      <c r="D1793" s="162" t="s">
        <v>246</v>
      </c>
      <c r="E1793" s="52">
        <v>0</v>
      </c>
      <c r="F1793" s="52">
        <v>0</v>
      </c>
      <c r="G1793" s="52">
        <v>0</v>
      </c>
      <c r="H1793" s="52">
        <v>0</v>
      </c>
      <c r="I1793" s="52">
        <v>0</v>
      </c>
      <c r="J1793" s="7" t="str">
        <f t="shared" si="78"/>
        <v/>
      </c>
      <c r="K1793" s="206"/>
    </row>
    <row r="1794" spans="1:11" ht="17.25" hidden="1" customHeight="1">
      <c r="A1794" s="93">
        <v>320</v>
      </c>
      <c r="B1794" s="141">
        <v>3900</v>
      </c>
      <c r="C1794" s="471" t="s">
        <v>247</v>
      </c>
      <c r="D1794" s="471"/>
      <c r="E1794" s="82">
        <v>0</v>
      </c>
      <c r="F1794" s="82">
        <v>0</v>
      </c>
      <c r="G1794" s="82">
        <v>0</v>
      </c>
      <c r="H1794" s="82">
        <v>0</v>
      </c>
      <c r="I1794" s="82">
        <v>0</v>
      </c>
      <c r="J1794" s="7" t="str">
        <f t="shared" si="78"/>
        <v/>
      </c>
      <c r="K1794" s="206"/>
    </row>
    <row r="1795" spans="1:11" ht="10.5" hidden="1" customHeight="1">
      <c r="A1795" s="93">
        <v>330</v>
      </c>
      <c r="B1795" s="141">
        <v>4000</v>
      </c>
      <c r="C1795" s="471" t="s">
        <v>248</v>
      </c>
      <c r="D1795" s="471"/>
      <c r="E1795" s="362"/>
      <c r="F1795" s="362"/>
      <c r="G1795" s="362"/>
      <c r="H1795" s="362"/>
      <c r="I1795" s="362"/>
      <c r="J1795" s="7" t="str">
        <f t="shared" si="78"/>
        <v/>
      </c>
      <c r="K1795" s="206"/>
    </row>
    <row r="1796" spans="1:11" ht="8.25" hidden="1" customHeight="1">
      <c r="A1796" s="93">
        <v>350</v>
      </c>
      <c r="B1796" s="141">
        <v>4100</v>
      </c>
      <c r="C1796" s="471" t="s">
        <v>249</v>
      </c>
      <c r="D1796" s="471"/>
      <c r="E1796" s="362"/>
      <c r="F1796" s="362"/>
      <c r="G1796" s="362"/>
      <c r="H1796" s="362"/>
      <c r="I1796" s="362"/>
      <c r="J1796" s="7" t="str">
        <f t="shared" si="78"/>
        <v/>
      </c>
      <c r="K1796" s="206"/>
    </row>
    <row r="1797" spans="1:11">
      <c r="A1797" s="94">
        <v>355</v>
      </c>
      <c r="B1797" s="141">
        <v>4200</v>
      </c>
      <c r="C1797" s="471" t="s">
        <v>250</v>
      </c>
      <c r="D1797" s="471"/>
      <c r="E1797" s="142">
        <f>SUM(E1798:E1803)</f>
        <v>3957</v>
      </c>
      <c r="F1797" s="142">
        <f>SUM(F1798:F1803)</f>
        <v>4500</v>
      </c>
      <c r="G1797" s="142">
        <f>SUM(G1798:G1803)</f>
        <v>5000</v>
      </c>
      <c r="H1797" s="142">
        <f>SUM(H1798:H1803)</f>
        <v>5000</v>
      </c>
      <c r="I1797" s="142">
        <f>SUM(I1798:I1803)</f>
        <v>5000</v>
      </c>
      <c r="J1797" s="7">
        <f t="shared" si="78"/>
        <v>1</v>
      </c>
      <c r="K1797" s="206"/>
    </row>
    <row r="1798" spans="1:11" hidden="1">
      <c r="A1798" s="94">
        <v>355</v>
      </c>
      <c r="B1798" s="164"/>
      <c r="C1798" s="49">
        <v>4201</v>
      </c>
      <c r="D1798" s="50" t="s">
        <v>251</v>
      </c>
      <c r="E1798" s="77"/>
      <c r="F1798" s="77"/>
      <c r="G1798" s="77"/>
      <c r="H1798" s="77"/>
      <c r="I1798" s="77"/>
      <c r="J1798" s="7" t="str">
        <f t="shared" si="78"/>
        <v/>
      </c>
      <c r="K1798" s="206"/>
    </row>
    <row r="1799" spans="1:11" hidden="1">
      <c r="A1799" s="94">
        <v>375</v>
      </c>
      <c r="B1799" s="164"/>
      <c r="C1799" s="49">
        <v>4202</v>
      </c>
      <c r="D1799" s="50" t="s">
        <v>252</v>
      </c>
      <c r="E1799" s="77"/>
      <c r="F1799" s="77"/>
      <c r="G1799" s="77"/>
      <c r="H1799" s="77"/>
      <c r="I1799" s="77"/>
      <c r="J1799" s="7" t="str">
        <f t="shared" si="78"/>
        <v/>
      </c>
      <c r="K1799" s="206"/>
    </row>
    <row r="1800" spans="1:11" hidden="1">
      <c r="A1800" s="94">
        <v>380</v>
      </c>
      <c r="B1800" s="164"/>
      <c r="C1800" s="49">
        <v>4214</v>
      </c>
      <c r="D1800" s="50" t="s">
        <v>253</v>
      </c>
      <c r="E1800" s="77"/>
      <c r="F1800" s="77"/>
      <c r="G1800" s="77"/>
      <c r="H1800" s="77"/>
      <c r="I1800" s="77"/>
      <c r="J1800" s="7" t="str">
        <f t="shared" si="78"/>
        <v/>
      </c>
      <c r="K1800" s="206"/>
    </row>
    <row r="1801" spans="1:11" hidden="1">
      <c r="A1801" s="94">
        <v>385</v>
      </c>
      <c r="B1801" s="164"/>
      <c r="C1801" s="49">
        <v>4217</v>
      </c>
      <c r="D1801" s="50" t="s">
        <v>254</v>
      </c>
      <c r="E1801" s="77"/>
      <c r="F1801" s="77"/>
      <c r="G1801" s="77"/>
      <c r="H1801" s="77"/>
      <c r="I1801" s="77"/>
      <c r="J1801" s="7" t="str">
        <f t="shared" si="78"/>
        <v/>
      </c>
      <c r="K1801" s="206"/>
    </row>
    <row r="1802" spans="1:11" hidden="1">
      <c r="A1802" s="94">
        <v>390</v>
      </c>
      <c r="B1802" s="164"/>
      <c r="C1802" s="49">
        <v>4218</v>
      </c>
      <c r="D1802" s="76" t="s">
        <v>255</v>
      </c>
      <c r="E1802" s="77"/>
      <c r="F1802" s="77"/>
      <c r="G1802" s="77"/>
      <c r="H1802" s="77"/>
      <c r="I1802" s="77"/>
      <c r="J1802" s="7" t="str">
        <f t="shared" si="78"/>
        <v/>
      </c>
      <c r="K1802" s="206"/>
    </row>
    <row r="1803" spans="1:11">
      <c r="A1803" s="94">
        <v>390</v>
      </c>
      <c r="B1803" s="164"/>
      <c r="C1803" s="49">
        <v>4219</v>
      </c>
      <c r="D1803" s="104" t="s">
        <v>256</v>
      </c>
      <c r="E1803" s="55">
        <v>3957</v>
      </c>
      <c r="F1803" s="55">
        <v>4500</v>
      </c>
      <c r="G1803" s="55">
        <v>5000</v>
      </c>
      <c r="H1803" s="55">
        <v>5000</v>
      </c>
      <c r="I1803" s="55">
        <v>5000</v>
      </c>
      <c r="J1803" s="7">
        <f t="shared" si="78"/>
        <v>1</v>
      </c>
      <c r="K1803" s="206"/>
    </row>
    <row r="1804" spans="1:11" hidden="1">
      <c r="A1804" s="94">
        <v>395</v>
      </c>
      <c r="B1804" s="141">
        <v>4300</v>
      </c>
      <c r="C1804" s="471" t="s">
        <v>257</v>
      </c>
      <c r="D1804" s="471"/>
      <c r="E1804" s="150">
        <f>SUM(E1805:E1807)</f>
        <v>0</v>
      </c>
      <c r="F1804" s="150">
        <f>SUM(F1805:F1807)</f>
        <v>0</v>
      </c>
      <c r="G1804" s="150">
        <f>SUM(G1805:G1807)</f>
        <v>0</v>
      </c>
      <c r="H1804" s="150">
        <f>SUM(H1805:H1807)</f>
        <v>0</v>
      </c>
      <c r="I1804" s="150">
        <f>SUM(I1805:I1807)</f>
        <v>0</v>
      </c>
      <c r="J1804" s="7" t="str">
        <f t="shared" si="78"/>
        <v/>
      </c>
      <c r="K1804" s="206"/>
    </row>
    <row r="1805" spans="1:11" hidden="1">
      <c r="A1805" s="159">
        <v>397</v>
      </c>
      <c r="B1805" s="164"/>
      <c r="C1805" s="49">
        <v>4301</v>
      </c>
      <c r="D1805" s="76" t="s">
        <v>258</v>
      </c>
      <c r="E1805" s="77"/>
      <c r="F1805" s="77"/>
      <c r="G1805" s="77"/>
      <c r="H1805" s="77"/>
      <c r="I1805" s="77"/>
      <c r="J1805" s="7" t="str">
        <f t="shared" si="78"/>
        <v/>
      </c>
      <c r="K1805" s="206"/>
    </row>
    <row r="1806" spans="1:11" hidden="1">
      <c r="A1806" s="57">
        <v>398</v>
      </c>
      <c r="B1806" s="164"/>
      <c r="C1806" s="49">
        <v>4302</v>
      </c>
      <c r="D1806" s="50" t="s">
        <v>259</v>
      </c>
      <c r="E1806" s="77"/>
      <c r="F1806" s="77"/>
      <c r="G1806" s="77"/>
      <c r="H1806" s="77"/>
      <c r="I1806" s="77"/>
      <c r="J1806" s="7" t="str">
        <f t="shared" si="78"/>
        <v/>
      </c>
      <c r="K1806" s="206"/>
    </row>
    <row r="1807" spans="1:11" hidden="1">
      <c r="A1807" s="57">
        <v>399</v>
      </c>
      <c r="B1807" s="164"/>
      <c r="C1807" s="49">
        <v>4309</v>
      </c>
      <c r="D1807" s="80" t="s">
        <v>260</v>
      </c>
      <c r="E1807" s="77"/>
      <c r="F1807" s="77"/>
      <c r="G1807" s="77"/>
      <c r="H1807" s="77"/>
      <c r="I1807" s="77"/>
      <c r="J1807" s="7" t="str">
        <f t="shared" si="78"/>
        <v/>
      </c>
      <c r="K1807" s="206"/>
    </row>
    <row r="1808" spans="1:11" hidden="1">
      <c r="A1808" s="57">
        <v>400</v>
      </c>
      <c r="B1808" s="141">
        <v>4400</v>
      </c>
      <c r="C1808" s="471" t="s">
        <v>261</v>
      </c>
      <c r="D1808" s="471"/>
      <c r="E1808" s="362"/>
      <c r="F1808" s="362"/>
      <c r="G1808" s="362"/>
      <c r="H1808" s="362"/>
      <c r="I1808" s="362"/>
      <c r="J1808" s="7" t="str">
        <f t="shared" si="78"/>
        <v/>
      </c>
      <c r="K1808" s="206"/>
    </row>
    <row r="1809" spans="1:11">
      <c r="A1809" s="57">
        <v>401</v>
      </c>
      <c r="B1809" s="141">
        <v>4500</v>
      </c>
      <c r="C1809" s="471" t="s">
        <v>262</v>
      </c>
      <c r="D1809" s="471"/>
      <c r="E1809" s="366">
        <v>77800</v>
      </c>
      <c r="F1809" s="366">
        <v>79600</v>
      </c>
      <c r="G1809" s="366">
        <v>90000</v>
      </c>
      <c r="H1809" s="366">
        <v>95000</v>
      </c>
      <c r="I1809" s="366">
        <v>100000</v>
      </c>
      <c r="J1809" s="7">
        <f t="shared" si="78"/>
        <v>1</v>
      </c>
      <c r="K1809" s="206"/>
    </row>
    <row r="1810" spans="1:11" ht="15.75" hidden="1" customHeight="1">
      <c r="A1810" s="163">
        <v>404</v>
      </c>
      <c r="B1810" s="141">
        <v>4600</v>
      </c>
      <c r="C1810" s="473" t="s">
        <v>263</v>
      </c>
      <c r="D1810" s="473"/>
      <c r="E1810" s="362"/>
      <c r="F1810" s="362"/>
      <c r="G1810" s="362"/>
      <c r="H1810" s="362"/>
      <c r="I1810" s="362"/>
      <c r="J1810" s="7" t="str">
        <f t="shared" si="78"/>
        <v/>
      </c>
      <c r="K1810" s="206"/>
    </row>
    <row r="1811" spans="1:11" hidden="1">
      <c r="A1811" s="163">
        <v>404</v>
      </c>
      <c r="B1811" s="141">
        <v>4900</v>
      </c>
      <c r="C1811" s="471" t="s">
        <v>264</v>
      </c>
      <c r="D1811" s="471"/>
      <c r="E1811" s="150">
        <f>+E1812+E1813</f>
        <v>0</v>
      </c>
      <c r="F1811" s="150">
        <f>+F1812+F1813</f>
        <v>0</v>
      </c>
      <c r="G1811" s="150">
        <f>+G1812+G1813</f>
        <v>0</v>
      </c>
      <c r="H1811" s="150">
        <f>+H1812+H1813</f>
        <v>0</v>
      </c>
      <c r="I1811" s="150">
        <f>+I1812+I1813</f>
        <v>0</v>
      </c>
      <c r="J1811" s="7" t="str">
        <f t="shared" si="78"/>
        <v/>
      </c>
      <c r="K1811" s="206"/>
    </row>
    <row r="1812" spans="1:11" hidden="1">
      <c r="A1812" s="93">
        <v>440</v>
      </c>
      <c r="B1812" s="164"/>
      <c r="C1812" s="49">
        <v>4901</v>
      </c>
      <c r="D1812" s="80" t="s">
        <v>265</v>
      </c>
      <c r="E1812" s="77"/>
      <c r="F1812" s="77"/>
      <c r="G1812" s="77"/>
      <c r="H1812" s="77"/>
      <c r="I1812" s="77"/>
      <c r="J1812" s="7" t="str">
        <f t="shared" si="78"/>
        <v/>
      </c>
      <c r="K1812" s="206"/>
    </row>
    <row r="1813" spans="1:11" hidden="1">
      <c r="A1813" s="93">
        <v>450</v>
      </c>
      <c r="B1813" s="164"/>
      <c r="C1813" s="49">
        <v>4902</v>
      </c>
      <c r="D1813" s="80" t="s">
        <v>266</v>
      </c>
      <c r="E1813" s="77"/>
      <c r="F1813" s="77"/>
      <c r="G1813" s="77"/>
      <c r="H1813" s="77"/>
      <c r="I1813" s="77"/>
      <c r="J1813" s="7" t="str">
        <f t="shared" si="78"/>
        <v/>
      </c>
      <c r="K1813" s="206"/>
    </row>
    <row r="1814" spans="1:11">
      <c r="A1814" s="93">
        <v>495</v>
      </c>
      <c r="B1814" s="165">
        <v>5100</v>
      </c>
      <c r="C1814" s="470" t="s">
        <v>267</v>
      </c>
      <c r="D1814" s="470"/>
      <c r="E1814" s="366"/>
      <c r="F1814" s="366"/>
      <c r="G1814" s="366">
        <v>30000</v>
      </c>
      <c r="H1814" s="366">
        <v>20000</v>
      </c>
      <c r="I1814" s="366">
        <v>25000</v>
      </c>
      <c r="J1814" s="7">
        <f t="shared" si="78"/>
        <v>1</v>
      </c>
      <c r="K1814" s="206"/>
    </row>
    <row r="1815" spans="1:11">
      <c r="A1815" s="94">
        <v>500</v>
      </c>
      <c r="B1815" s="165">
        <v>5200</v>
      </c>
      <c r="C1815" s="470" t="s">
        <v>268</v>
      </c>
      <c r="D1815" s="470"/>
      <c r="E1815" s="142">
        <f>SUM(E1816:E1822)</f>
        <v>36534</v>
      </c>
      <c r="F1815" s="142">
        <f>SUM(F1816:F1822)</f>
        <v>0</v>
      </c>
      <c r="G1815" s="142">
        <f>SUM(G1816:G1822)</f>
        <v>50000</v>
      </c>
      <c r="H1815" s="142">
        <f>SUM(H1816:H1822)</f>
        <v>60000</v>
      </c>
      <c r="I1815" s="142">
        <f>SUM(I1816:I1822)</f>
        <v>0</v>
      </c>
      <c r="J1815" s="7">
        <f t="shared" si="78"/>
        <v>1</v>
      </c>
      <c r="K1815" s="206"/>
    </row>
    <row r="1816" spans="1:11" hidden="1">
      <c r="A1816" s="94">
        <v>505</v>
      </c>
      <c r="B1816" s="167"/>
      <c r="C1816" s="168">
        <v>5201</v>
      </c>
      <c r="D1816" s="169" t="s">
        <v>269</v>
      </c>
      <c r="E1816" s="77"/>
      <c r="F1816" s="77"/>
      <c r="G1816" s="77"/>
      <c r="H1816" s="77"/>
      <c r="I1816" s="77"/>
      <c r="J1816" s="7" t="str">
        <f t="shared" si="78"/>
        <v/>
      </c>
      <c r="K1816" s="206"/>
    </row>
    <row r="1817" spans="1:11" hidden="1">
      <c r="A1817" s="94">
        <v>510</v>
      </c>
      <c r="B1817" s="167"/>
      <c r="C1817" s="168">
        <v>5202</v>
      </c>
      <c r="D1817" s="169" t="s">
        <v>270</v>
      </c>
      <c r="E1817" s="77"/>
      <c r="F1817" s="77"/>
      <c r="G1817" s="77"/>
      <c r="H1817" s="77"/>
      <c r="I1817" s="77"/>
      <c r="J1817" s="7" t="str">
        <f t="shared" si="78"/>
        <v/>
      </c>
      <c r="K1817" s="206"/>
    </row>
    <row r="1818" spans="1:11" hidden="1">
      <c r="A1818" s="94">
        <v>515</v>
      </c>
      <c r="B1818" s="167"/>
      <c r="C1818" s="168">
        <v>5203</v>
      </c>
      <c r="D1818" s="169" t="s">
        <v>271</v>
      </c>
      <c r="E1818" s="77"/>
      <c r="F1818" s="77"/>
      <c r="G1818" s="77"/>
      <c r="H1818" s="77"/>
      <c r="I1818" s="77"/>
      <c r="J1818" s="7" t="str">
        <f t="shared" si="78"/>
        <v/>
      </c>
      <c r="K1818" s="206"/>
    </row>
    <row r="1819" spans="1:11" hidden="1">
      <c r="A1819" s="94">
        <v>520</v>
      </c>
      <c r="B1819" s="167"/>
      <c r="C1819" s="168">
        <v>5204</v>
      </c>
      <c r="D1819" s="169" t="s">
        <v>272</v>
      </c>
      <c r="E1819" s="77"/>
      <c r="F1819" s="77"/>
      <c r="G1819" s="77"/>
      <c r="H1819" s="77"/>
      <c r="I1819" s="77"/>
      <c r="J1819" s="7" t="str">
        <f t="shared" si="78"/>
        <v/>
      </c>
      <c r="K1819" s="206"/>
    </row>
    <row r="1820" spans="1:11">
      <c r="A1820" s="94">
        <v>525</v>
      </c>
      <c r="B1820" s="167"/>
      <c r="C1820" s="168">
        <v>5205</v>
      </c>
      <c r="D1820" s="169" t="s">
        <v>273</v>
      </c>
      <c r="E1820" s="55"/>
      <c r="F1820" s="55"/>
      <c r="G1820" s="55"/>
      <c r="H1820" s="55"/>
      <c r="I1820" s="55"/>
      <c r="J1820" s="7" t="str">
        <f t="shared" si="78"/>
        <v/>
      </c>
      <c r="K1820" s="206"/>
    </row>
    <row r="1821" spans="1:11">
      <c r="A1821" s="93">
        <v>635</v>
      </c>
      <c r="B1821" s="167"/>
      <c r="C1821" s="168">
        <v>5206</v>
      </c>
      <c r="D1821" s="169" t="s">
        <v>274</v>
      </c>
      <c r="E1821" s="55">
        <v>34734</v>
      </c>
      <c r="F1821" s="55"/>
      <c r="G1821" s="55">
        <v>50000</v>
      </c>
      <c r="H1821" s="55">
        <v>50000</v>
      </c>
      <c r="I1821" s="55"/>
      <c r="J1821" s="7">
        <f t="shared" si="78"/>
        <v>1</v>
      </c>
      <c r="K1821" s="206"/>
    </row>
    <row r="1822" spans="1:11">
      <c r="A1822" s="94">
        <v>640</v>
      </c>
      <c r="B1822" s="167"/>
      <c r="C1822" s="168">
        <v>5219</v>
      </c>
      <c r="D1822" s="169" t="s">
        <v>275</v>
      </c>
      <c r="E1822" s="55">
        <v>1800</v>
      </c>
      <c r="F1822" s="55"/>
      <c r="G1822" s="55"/>
      <c r="H1822" s="55">
        <v>10000</v>
      </c>
      <c r="I1822" s="55"/>
      <c r="J1822" s="7">
        <f t="shared" ref="J1822:J1841" si="79">(IF(OR($E1822&lt;&gt;0,$F1822&lt;&gt;0,$G1822&lt;&gt;0,$H1822&lt;&gt;0,$I1822&lt;&gt;0),$J$2,""))</f>
        <v>1</v>
      </c>
      <c r="K1822" s="206"/>
    </row>
    <row r="1823" spans="1:11" hidden="1">
      <c r="A1823" s="94">
        <v>645</v>
      </c>
      <c r="B1823" s="165">
        <v>5300</v>
      </c>
      <c r="C1823" s="470" t="s">
        <v>276</v>
      </c>
      <c r="D1823" s="470"/>
      <c r="E1823" s="150">
        <f>SUM(E1824:E1825)</f>
        <v>0</v>
      </c>
      <c r="F1823" s="150">
        <f>SUM(F1824:F1825)</f>
        <v>0</v>
      </c>
      <c r="G1823" s="150">
        <f>SUM(G1824:G1825)</f>
        <v>0</v>
      </c>
      <c r="H1823" s="150">
        <f>SUM(H1824:H1825)</f>
        <v>0</v>
      </c>
      <c r="I1823" s="150">
        <f>SUM(I1824:I1825)</f>
        <v>0</v>
      </c>
      <c r="J1823" s="7" t="str">
        <f t="shared" si="79"/>
        <v/>
      </c>
      <c r="K1823" s="206"/>
    </row>
    <row r="1824" spans="1:11" hidden="1">
      <c r="A1824" s="94">
        <v>650</v>
      </c>
      <c r="B1824" s="167"/>
      <c r="C1824" s="168">
        <v>5301</v>
      </c>
      <c r="D1824" s="169" t="s">
        <v>277</v>
      </c>
      <c r="E1824" s="77"/>
      <c r="F1824" s="77"/>
      <c r="G1824" s="77"/>
      <c r="H1824" s="77"/>
      <c r="I1824" s="77"/>
      <c r="J1824" s="7" t="str">
        <f t="shared" si="79"/>
        <v/>
      </c>
      <c r="K1824" s="206"/>
    </row>
    <row r="1825" spans="1:11" hidden="1">
      <c r="A1825" s="93">
        <v>655</v>
      </c>
      <c r="B1825" s="167"/>
      <c r="C1825" s="168">
        <v>5309</v>
      </c>
      <c r="D1825" s="169" t="s">
        <v>278</v>
      </c>
      <c r="E1825" s="77"/>
      <c r="F1825" s="77"/>
      <c r="G1825" s="77"/>
      <c r="H1825" s="77"/>
      <c r="I1825" s="77"/>
      <c r="J1825" s="7" t="str">
        <f t="shared" si="79"/>
        <v/>
      </c>
      <c r="K1825" s="206"/>
    </row>
    <row r="1826" spans="1:11" hidden="1">
      <c r="A1826" s="93">
        <v>665</v>
      </c>
      <c r="B1826" s="165">
        <v>5400</v>
      </c>
      <c r="C1826" s="470" t="s">
        <v>279</v>
      </c>
      <c r="D1826" s="470"/>
      <c r="E1826" s="362"/>
      <c r="F1826" s="362"/>
      <c r="G1826" s="362"/>
      <c r="H1826" s="362"/>
      <c r="I1826" s="362"/>
      <c r="J1826" s="7" t="str">
        <f t="shared" si="79"/>
        <v/>
      </c>
      <c r="K1826" s="206"/>
    </row>
    <row r="1827" spans="1:11" hidden="1">
      <c r="A1827" s="93">
        <v>675</v>
      </c>
      <c r="B1827" s="141">
        <v>5500</v>
      </c>
      <c r="C1827" s="471" t="s">
        <v>280</v>
      </c>
      <c r="D1827" s="471"/>
      <c r="E1827" s="150">
        <f>SUM(E1828:E1831)</f>
        <v>0</v>
      </c>
      <c r="F1827" s="150">
        <f>SUM(F1828:F1831)</f>
        <v>0</v>
      </c>
      <c r="G1827" s="150">
        <f>SUM(G1828:G1831)</f>
        <v>0</v>
      </c>
      <c r="H1827" s="150">
        <f>SUM(H1828:H1831)</f>
        <v>0</v>
      </c>
      <c r="I1827" s="150">
        <f>SUM(I1828:I1831)</f>
        <v>0</v>
      </c>
      <c r="J1827" s="7" t="str">
        <f t="shared" si="79"/>
        <v/>
      </c>
      <c r="K1827" s="206"/>
    </row>
    <row r="1828" spans="1:11" hidden="1">
      <c r="A1828" s="93">
        <v>685</v>
      </c>
      <c r="B1828" s="164"/>
      <c r="C1828" s="49">
        <v>5501</v>
      </c>
      <c r="D1828" s="76" t="s">
        <v>281</v>
      </c>
      <c r="E1828" s="77"/>
      <c r="F1828" s="77"/>
      <c r="G1828" s="77"/>
      <c r="H1828" s="77"/>
      <c r="I1828" s="77"/>
      <c r="J1828" s="7" t="str">
        <f t="shared" si="79"/>
        <v/>
      </c>
      <c r="K1828" s="206"/>
    </row>
    <row r="1829" spans="1:11" hidden="1">
      <c r="A1829" s="94">
        <v>690</v>
      </c>
      <c r="B1829" s="164"/>
      <c r="C1829" s="49">
        <v>5502</v>
      </c>
      <c r="D1829" s="76" t="s">
        <v>282</v>
      </c>
      <c r="E1829" s="77"/>
      <c r="F1829" s="77"/>
      <c r="G1829" s="77"/>
      <c r="H1829" s="77"/>
      <c r="I1829" s="77"/>
      <c r="J1829" s="7" t="str">
        <f t="shared" si="79"/>
        <v/>
      </c>
      <c r="K1829" s="206"/>
    </row>
    <row r="1830" spans="1:11" hidden="1">
      <c r="A1830" s="94">
        <v>695</v>
      </c>
      <c r="B1830" s="164"/>
      <c r="C1830" s="49">
        <v>5503</v>
      </c>
      <c r="D1830" s="50" t="s">
        <v>283</v>
      </c>
      <c r="E1830" s="77"/>
      <c r="F1830" s="77"/>
      <c r="G1830" s="77"/>
      <c r="H1830" s="77"/>
      <c r="I1830" s="77"/>
      <c r="J1830" s="7" t="str">
        <f t="shared" si="79"/>
        <v/>
      </c>
      <c r="K1830" s="206"/>
    </row>
    <row r="1831" spans="1:11" hidden="1">
      <c r="A1831" s="93">
        <v>700</v>
      </c>
      <c r="B1831" s="164"/>
      <c r="C1831" s="49">
        <v>5504</v>
      </c>
      <c r="D1831" s="76" t="s">
        <v>284</v>
      </c>
      <c r="E1831" s="77"/>
      <c r="F1831" s="77"/>
      <c r="G1831" s="77"/>
      <c r="H1831" s="77"/>
      <c r="I1831" s="77"/>
      <c r="J1831" s="7" t="str">
        <f t="shared" si="79"/>
        <v/>
      </c>
      <c r="K1831" s="206"/>
    </row>
    <row r="1832" spans="1:11" ht="15.75" hidden="1" customHeight="1">
      <c r="A1832" s="93">
        <v>710</v>
      </c>
      <c r="B1832" s="165">
        <v>5700</v>
      </c>
      <c r="C1832" s="472" t="s">
        <v>285</v>
      </c>
      <c r="D1832" s="472"/>
      <c r="E1832" s="150">
        <f>SUM(E1833:E1835)</f>
        <v>0</v>
      </c>
      <c r="F1832" s="150">
        <f>SUM(F1833:F1835)</f>
        <v>0</v>
      </c>
      <c r="G1832" s="150">
        <f>SUM(G1833:G1835)</f>
        <v>0</v>
      </c>
      <c r="H1832" s="150">
        <f>SUM(H1833:H1835)</f>
        <v>0</v>
      </c>
      <c r="I1832" s="150">
        <f>SUM(I1833:I1835)</f>
        <v>0</v>
      </c>
      <c r="J1832" s="7" t="str">
        <f t="shared" si="79"/>
        <v/>
      </c>
      <c r="K1832" s="206"/>
    </row>
    <row r="1833" spans="1:11" hidden="1">
      <c r="A1833" s="94">
        <v>715</v>
      </c>
      <c r="B1833" s="167"/>
      <c r="C1833" s="168">
        <v>5701</v>
      </c>
      <c r="D1833" s="169" t="s">
        <v>286</v>
      </c>
      <c r="E1833" s="77"/>
      <c r="F1833" s="77"/>
      <c r="G1833" s="77"/>
      <c r="H1833" s="77"/>
      <c r="I1833" s="77"/>
      <c r="J1833" s="7" t="str">
        <f t="shared" si="79"/>
        <v/>
      </c>
      <c r="K1833" s="206"/>
    </row>
    <row r="1834" spans="1:11" hidden="1">
      <c r="A1834" s="94">
        <v>720</v>
      </c>
      <c r="B1834" s="167"/>
      <c r="C1834" s="171">
        <v>5702</v>
      </c>
      <c r="D1834" s="172" t="s">
        <v>287</v>
      </c>
      <c r="E1834" s="280"/>
      <c r="F1834" s="280"/>
      <c r="G1834" s="280"/>
      <c r="H1834" s="280"/>
      <c r="I1834" s="280"/>
      <c r="J1834" s="7" t="str">
        <f t="shared" si="79"/>
        <v/>
      </c>
      <c r="K1834" s="206"/>
    </row>
    <row r="1835" spans="1:11" hidden="1">
      <c r="A1835" s="94">
        <v>725</v>
      </c>
      <c r="B1835" s="48"/>
      <c r="C1835" s="174">
        <v>4071</v>
      </c>
      <c r="D1835" s="175" t="s">
        <v>288</v>
      </c>
      <c r="E1835" s="77"/>
      <c r="F1835" s="77"/>
      <c r="G1835" s="77"/>
      <c r="H1835" s="77"/>
      <c r="I1835" s="77"/>
      <c r="J1835" s="7" t="str">
        <f t="shared" si="79"/>
        <v/>
      </c>
      <c r="K1835" s="206"/>
    </row>
    <row r="1836" spans="1:11" hidden="1">
      <c r="A1836" s="94">
        <v>730</v>
      </c>
      <c r="B1836" s="164"/>
      <c r="C1836" s="469" t="s">
        <v>289</v>
      </c>
      <c r="D1836" s="469"/>
      <c r="E1836" s="367"/>
      <c r="F1836" s="367"/>
      <c r="G1836" s="367"/>
      <c r="H1836" s="367"/>
      <c r="I1836" s="367"/>
      <c r="J1836" s="7" t="str">
        <f t="shared" si="79"/>
        <v/>
      </c>
      <c r="K1836" s="206"/>
    </row>
    <row r="1837" spans="1:11" hidden="1">
      <c r="A1837" s="94">
        <v>735</v>
      </c>
      <c r="B1837" s="176">
        <v>98</v>
      </c>
      <c r="C1837" s="469" t="s">
        <v>289</v>
      </c>
      <c r="D1837" s="469"/>
      <c r="E1837" s="369"/>
      <c r="F1837" s="369"/>
      <c r="G1837" s="369"/>
      <c r="H1837" s="369"/>
      <c r="I1837" s="369"/>
      <c r="J1837" s="7" t="str">
        <f t="shared" si="79"/>
        <v/>
      </c>
      <c r="K1837" s="206"/>
    </row>
    <row r="1838" spans="1:11" hidden="1">
      <c r="A1838" s="94">
        <v>740</v>
      </c>
      <c r="B1838" s="178"/>
      <c r="C1838" s="179"/>
      <c r="D1838" s="370"/>
      <c r="E1838" s="371"/>
      <c r="F1838" s="371"/>
      <c r="G1838" s="371"/>
      <c r="H1838" s="371"/>
      <c r="I1838" s="371"/>
      <c r="J1838" s="7" t="str">
        <f t="shared" si="79"/>
        <v/>
      </c>
      <c r="K1838" s="206"/>
    </row>
    <row r="1839" spans="1:11" hidden="1">
      <c r="A1839" s="94">
        <v>745</v>
      </c>
      <c r="B1839" s="181"/>
      <c r="C1839" s="5"/>
      <c r="D1839" s="180"/>
      <c r="E1839" s="117"/>
      <c r="F1839" s="117"/>
      <c r="G1839" s="117"/>
      <c r="H1839" s="117"/>
      <c r="I1839" s="117"/>
      <c r="J1839" s="7" t="str">
        <f t="shared" si="79"/>
        <v/>
      </c>
      <c r="K1839" s="206"/>
    </row>
    <row r="1840" spans="1:11" hidden="1">
      <c r="A1840" s="93">
        <v>750</v>
      </c>
      <c r="B1840" s="181"/>
      <c r="C1840" s="5"/>
      <c r="D1840" s="180"/>
      <c r="E1840" s="117"/>
      <c r="F1840" s="117"/>
      <c r="G1840" s="117"/>
      <c r="H1840" s="117"/>
      <c r="I1840" s="117"/>
      <c r="J1840" s="7" t="str">
        <f t="shared" si="79"/>
        <v/>
      </c>
      <c r="K1840" s="206"/>
    </row>
    <row r="1841" spans="1:11" ht="16.5" thickBot="1">
      <c r="A1841" s="94">
        <v>755</v>
      </c>
      <c r="B1841" s="183"/>
      <c r="C1841" s="183" t="s">
        <v>173</v>
      </c>
      <c r="D1841" s="384">
        <f>+B1841</f>
        <v>0</v>
      </c>
      <c r="E1841" s="185">
        <f>SUM(E1726,E1729,E1735,E1743,E1744,E1762,E1766,E1772,E1775,E1776,E1777,E1778,E1779,E1788,E1794,E1795,E1796,E1797,E1804,E1808,E1809,E1810,E1811,E1814,E1815,E1823,E1826,E1827,E1832)+E1837</f>
        <v>274628</v>
      </c>
      <c r="F1841" s="185">
        <f>SUM(F1726,F1729,F1735,F1743,F1744,F1762,F1766,F1772,F1775,F1776,F1777,F1778,F1779,F1788,F1794,F1795,F1796,F1797,F1804,F1808,F1809,F1810,F1811,F1814,F1815,F1823,F1826,F1827,F1832)+F1837</f>
        <v>249140</v>
      </c>
      <c r="G1841" s="185">
        <f>SUM(G1726,G1729,G1735,G1743,G1744,G1762,G1766,G1772,G1775,G1776,G1777,G1778,G1779,G1788,G1794,G1795,G1796,G1797,G1804,G1808,G1809,G1810,G1811,G1814,G1815,G1823,G1826,G1827,G1832)+G1837</f>
        <v>371650</v>
      </c>
      <c r="H1841" s="185">
        <f>SUM(H1726,H1729,H1735,H1743,H1744,H1762,H1766,H1772,H1775,H1776,H1777,H1778,H1779,H1788,H1794,H1795,H1796,H1797,H1804,H1808,H1809,H1810,H1811,H1814,H1815,H1823,H1826,H1827,H1832)+H1837</f>
        <v>392800</v>
      </c>
      <c r="I1841" s="185">
        <f>SUM(I1726,I1729,I1735,I1743,I1744,I1762,I1766,I1772,I1775,I1776,I1777,I1778,I1779,I1788,I1794,I1795,I1796,I1797,I1804,I1808,I1809,I1810,I1811,I1814,I1815,I1823,I1826,I1827,I1832)+I1837</f>
        <v>368150</v>
      </c>
      <c r="J1841" s="7">
        <f t="shared" si="79"/>
        <v>1</v>
      </c>
      <c r="K1841" s="373" t="str">
        <f>LEFT(C1723,1)</f>
        <v>7</v>
      </c>
    </row>
    <row r="1842" spans="1:11" ht="16.5" thickTop="1">
      <c r="A1842" s="94">
        <v>760</v>
      </c>
      <c r="B1842" s="374" t="s">
        <v>524</v>
      </c>
      <c r="C1842" s="375"/>
      <c r="J1842" s="7">
        <v>1</v>
      </c>
    </row>
    <row r="1843" spans="1:11">
      <c r="A1843" s="93">
        <v>765</v>
      </c>
      <c r="B1843" s="376"/>
      <c r="C1843" s="376"/>
      <c r="D1843" s="377"/>
      <c r="E1843" s="376"/>
      <c r="F1843" s="376"/>
      <c r="G1843" s="376"/>
      <c r="H1843" s="376"/>
      <c r="I1843" s="376"/>
      <c r="J1843" s="7">
        <v>1</v>
      </c>
    </row>
    <row r="1844" spans="1:11">
      <c r="A1844" s="93">
        <v>775</v>
      </c>
      <c r="B1844" s="378"/>
      <c r="C1844" s="378"/>
      <c r="D1844" s="378"/>
      <c r="E1844" s="378"/>
      <c r="F1844" s="378"/>
      <c r="G1844" s="378"/>
      <c r="H1844" s="378"/>
      <c r="I1844" s="378"/>
      <c r="J1844" s="7">
        <v>1</v>
      </c>
      <c r="K1844" s="378"/>
    </row>
    <row r="1845" spans="1:11" hidden="1">
      <c r="A1845" s="94">
        <v>780</v>
      </c>
      <c r="E1845" s="329"/>
      <c r="F1845" s="329"/>
      <c r="G1845" s="329"/>
      <c r="H1845" s="329"/>
      <c r="I1845" s="329"/>
      <c r="J1845" s="7" t="str">
        <f>(IF(OR($E1845&lt;&gt;0,$F1845&lt;&gt;0,$G1845&lt;&gt;0,$H1845&lt;&gt;0,$I1845&lt;&gt;0),$J$2,""))</f>
        <v/>
      </c>
    </row>
    <row r="1846" spans="1:11">
      <c r="A1846" s="94">
        <v>785</v>
      </c>
      <c r="E1846" s="329"/>
      <c r="F1846" s="329"/>
      <c r="G1846" s="329"/>
      <c r="H1846" s="329"/>
      <c r="I1846" s="329"/>
      <c r="J1846" s="7">
        <v>1</v>
      </c>
    </row>
    <row r="1847" spans="1:11" ht="15.75" customHeight="1">
      <c r="A1847" s="94">
        <v>790</v>
      </c>
      <c r="B1847" s="478" t="str">
        <f>$B$7</f>
        <v>ПРОГНОЗА ЗА ПЕРИОДА 2024-2027 г. НА ПОСТЪПЛЕНИЯТА ОТ МЕСТНИ ПРИХОДИ  И НА РАЗХОДИТЕ ЗА МЕСТНИ ДЕЙНОСТИ</v>
      </c>
      <c r="C1847" s="478"/>
      <c r="D1847" s="478"/>
      <c r="E1847" s="265"/>
      <c r="F1847" s="117"/>
      <c r="G1847" s="117"/>
      <c r="H1847" s="117"/>
      <c r="I1847" s="117"/>
      <c r="J1847" s="7">
        <v>1</v>
      </c>
    </row>
    <row r="1848" spans="1:11">
      <c r="A1848" s="94">
        <v>795</v>
      </c>
      <c r="B1848" s="5"/>
      <c r="C1848" s="5"/>
      <c r="D1848" s="6"/>
      <c r="E1848" s="341" t="s">
        <v>10</v>
      </c>
      <c r="F1848" s="341" t="s">
        <v>11</v>
      </c>
      <c r="G1848" s="342" t="s">
        <v>517</v>
      </c>
      <c r="H1848" s="343"/>
      <c r="I1848" s="344"/>
      <c r="J1848" s="7">
        <v>1</v>
      </c>
    </row>
    <row r="1849" spans="1:11" ht="18.75" customHeight="1">
      <c r="A1849" s="93">
        <v>805</v>
      </c>
      <c r="B1849" s="479" t="str">
        <f>$B$9</f>
        <v>Община Първомай</v>
      </c>
      <c r="C1849" s="479"/>
      <c r="D1849" s="479"/>
      <c r="E1849" s="18">
        <f>$E$9</f>
        <v>45292</v>
      </c>
      <c r="F1849" s="19">
        <f>$F$9</f>
        <v>46752</v>
      </c>
      <c r="G1849" s="117"/>
      <c r="H1849" s="117"/>
      <c r="I1849" s="117"/>
      <c r="J1849" s="7">
        <v>1</v>
      </c>
    </row>
    <row r="1850" spans="1:11">
      <c r="A1850" s="94">
        <v>810</v>
      </c>
      <c r="B1850" s="5" t="str">
        <f>$B$10</f>
        <v>(наименование на разпоредителя с бюджет)</v>
      </c>
      <c r="C1850" s="5"/>
      <c r="D1850" s="6"/>
      <c r="E1850" s="117"/>
      <c r="F1850" s="117"/>
      <c r="G1850" s="117"/>
      <c r="H1850" s="117"/>
      <c r="I1850" s="117"/>
      <c r="J1850" s="7">
        <v>1</v>
      </c>
    </row>
    <row r="1851" spans="1:11">
      <c r="A1851" s="94">
        <v>815</v>
      </c>
      <c r="B1851" s="5"/>
      <c r="C1851" s="5"/>
      <c r="D1851" s="6"/>
      <c r="E1851" s="117"/>
      <c r="F1851" s="117"/>
      <c r="G1851" s="117"/>
      <c r="H1851" s="117"/>
      <c r="I1851" s="117"/>
      <c r="J1851" s="7">
        <v>1</v>
      </c>
    </row>
    <row r="1852" spans="1:11" ht="19.5" customHeight="1">
      <c r="A1852" s="86">
        <v>525</v>
      </c>
      <c r="B1852" s="474" t="str">
        <f>$B$12</f>
        <v>Първомай</v>
      </c>
      <c r="C1852" s="474"/>
      <c r="D1852" s="474"/>
      <c r="E1852" s="16" t="s">
        <v>176</v>
      </c>
      <c r="F1852" s="379" t="str">
        <f>$F$12</f>
        <v>6610</v>
      </c>
      <c r="G1852" s="117"/>
      <c r="H1852" s="117"/>
      <c r="I1852" s="117"/>
      <c r="J1852" s="7">
        <v>1</v>
      </c>
    </row>
    <row r="1853" spans="1:11">
      <c r="A1853" s="93">
        <v>820</v>
      </c>
      <c r="B1853" s="23" t="str">
        <f>$B$13</f>
        <v>(наименование на първостепенния разпоредител с бюджет)</v>
      </c>
      <c r="C1853" s="5"/>
      <c r="D1853" s="6"/>
      <c r="E1853" s="265"/>
      <c r="F1853" s="117"/>
      <c r="G1853" s="117"/>
      <c r="H1853" s="117"/>
      <c r="I1853" s="117"/>
      <c r="J1853" s="7">
        <v>1</v>
      </c>
    </row>
    <row r="1854" spans="1:11">
      <c r="A1854" s="94">
        <v>821</v>
      </c>
      <c r="B1854" s="121"/>
      <c r="C1854" s="117"/>
      <c r="D1854" s="213"/>
      <c r="E1854" s="117"/>
      <c r="F1854" s="117"/>
      <c r="G1854" s="117"/>
      <c r="H1854" s="117"/>
      <c r="I1854" s="117"/>
      <c r="J1854" s="7">
        <v>1</v>
      </c>
    </row>
    <row r="1855" spans="1:11">
      <c r="A1855" s="94">
        <v>822</v>
      </c>
      <c r="B1855" s="5"/>
      <c r="C1855" s="5"/>
      <c r="D1855" s="6"/>
      <c r="E1855" s="117"/>
      <c r="F1855" s="117"/>
      <c r="G1855" s="117"/>
      <c r="H1855" s="117"/>
      <c r="I1855" s="117"/>
      <c r="J1855" s="7">
        <v>1</v>
      </c>
    </row>
    <row r="1856" spans="1:11" ht="16.5">
      <c r="A1856" s="94">
        <v>823</v>
      </c>
      <c r="B1856" s="125"/>
      <c r="C1856" s="126"/>
      <c r="D1856" s="346" t="s">
        <v>518</v>
      </c>
      <c r="E1856" s="33" t="str">
        <f>$E$19</f>
        <v>Годишен отчет</v>
      </c>
      <c r="F1856" s="34" t="str">
        <f>$F$19</f>
        <v>Проект на бюджет</v>
      </c>
      <c r="G1856" s="34" t="str">
        <f>$G$19</f>
        <v>Прогноза</v>
      </c>
      <c r="H1856" s="34" t="str">
        <f>$H$19</f>
        <v>Прогноза</v>
      </c>
      <c r="I1856" s="34" t="str">
        <f>$I$19</f>
        <v>Прогноза</v>
      </c>
      <c r="J1856" s="7">
        <v>1</v>
      </c>
    </row>
    <row r="1857" spans="1:11">
      <c r="A1857" s="94">
        <v>825</v>
      </c>
      <c r="B1857" s="128" t="s">
        <v>23</v>
      </c>
      <c r="C1857" s="129" t="s">
        <v>24</v>
      </c>
      <c r="D1857" s="347" t="s">
        <v>519</v>
      </c>
      <c r="E1857" s="37">
        <f>$E$20</f>
        <v>2023</v>
      </c>
      <c r="F1857" s="38">
        <f>$F$20</f>
        <v>2024</v>
      </c>
      <c r="G1857" s="38">
        <f>$G$20</f>
        <v>2025</v>
      </c>
      <c r="H1857" s="38">
        <f>$H$20</f>
        <v>2026</v>
      </c>
      <c r="I1857" s="38">
        <f>$I$20</f>
        <v>2027</v>
      </c>
      <c r="J1857" s="7">
        <v>1</v>
      </c>
    </row>
    <row r="1858" spans="1:11" ht="18.75">
      <c r="A1858" s="94"/>
      <c r="B1858" s="132"/>
      <c r="C1858" s="133"/>
      <c r="D1858" s="348" t="s">
        <v>179</v>
      </c>
      <c r="E1858" s="42"/>
      <c r="F1858" s="42"/>
      <c r="G1858" s="43"/>
      <c r="H1858" s="42"/>
      <c r="I1858" s="42"/>
      <c r="J1858" s="7">
        <v>1</v>
      </c>
    </row>
    <row r="1859" spans="1:11">
      <c r="A1859" s="94"/>
      <c r="B1859" s="349"/>
      <c r="C1859" s="380" t="e">
        <f>VLOOKUP(D1859,OP_LIST2,2,FALSE())</f>
        <v>#N/A</v>
      </c>
      <c r="D1859" s="381"/>
      <c r="E1859" s="140"/>
      <c r="F1859" s="140"/>
      <c r="G1859" s="140"/>
      <c r="H1859" s="140"/>
      <c r="I1859" s="140"/>
      <c r="J1859" s="7">
        <v>1</v>
      </c>
    </row>
    <row r="1860" spans="1:11">
      <c r="A1860" s="94"/>
      <c r="B1860" s="352"/>
      <c r="C1860" s="353">
        <f>VLOOKUP(D1861,GROUPS2,2,FALSE())</f>
        <v>803</v>
      </c>
      <c r="D1860" s="381" t="s">
        <v>520</v>
      </c>
      <c r="E1860" s="139"/>
      <c r="F1860" s="139"/>
      <c r="G1860" s="139"/>
      <c r="H1860" s="139"/>
      <c r="I1860" s="139"/>
      <c r="J1860" s="7">
        <v>1</v>
      </c>
    </row>
    <row r="1861" spans="1:11">
      <c r="A1861" s="94"/>
      <c r="B1861" s="354"/>
      <c r="C1861" s="382">
        <f>+C1860</f>
        <v>803</v>
      </c>
      <c r="D1861" s="383" t="s">
        <v>533</v>
      </c>
      <c r="E1861" s="139"/>
      <c r="F1861" s="139"/>
      <c r="G1861" s="139"/>
      <c r="H1861" s="139"/>
      <c r="I1861" s="139"/>
      <c r="J1861" s="7">
        <v>1</v>
      </c>
    </row>
    <row r="1862" spans="1:11">
      <c r="A1862" s="94"/>
      <c r="B1862" s="357"/>
      <c r="C1862" s="358"/>
      <c r="D1862" s="359" t="s">
        <v>522</v>
      </c>
      <c r="E1862" s="360"/>
      <c r="F1862" s="360"/>
      <c r="G1862" s="360"/>
      <c r="H1862" s="360"/>
      <c r="I1862" s="360"/>
      <c r="J1862" s="7">
        <v>1</v>
      </c>
    </row>
    <row r="1863" spans="1:11" ht="15.75" customHeight="1">
      <c r="A1863" s="94"/>
      <c r="B1863" s="141">
        <v>100</v>
      </c>
      <c r="C1863" s="475" t="s">
        <v>180</v>
      </c>
      <c r="D1863" s="475"/>
      <c r="E1863" s="142">
        <f>SUM(E1864:E1865)</f>
        <v>10941</v>
      </c>
      <c r="F1863" s="142">
        <f>SUM(F1864:F1865)</f>
        <v>13220</v>
      </c>
      <c r="G1863" s="142">
        <f>SUM(G1864:G1865)</f>
        <v>12500</v>
      </c>
      <c r="H1863" s="142">
        <f>SUM(H1864:H1865)</f>
        <v>15000</v>
      </c>
      <c r="I1863" s="142">
        <f>SUM(I1864:I1865)</f>
        <v>18000</v>
      </c>
      <c r="J1863" s="7">
        <f t="shared" ref="J1863:J1894" si="80">(IF(OR($E1863&lt;&gt;0,$F1863&lt;&gt;0,$G1863&lt;&gt;0,$H1863&lt;&gt;0,$I1863&lt;&gt;0),$J$2,""))</f>
        <v>1</v>
      </c>
      <c r="K1863" s="206"/>
    </row>
    <row r="1864" spans="1:11">
      <c r="A1864" s="94"/>
      <c r="B1864" s="67"/>
      <c r="C1864" s="49">
        <v>101</v>
      </c>
      <c r="D1864" s="50" t="s">
        <v>181</v>
      </c>
      <c r="E1864" s="55">
        <v>10941</v>
      </c>
      <c r="F1864" s="55">
        <v>13220</v>
      </c>
      <c r="G1864" s="55">
        <v>12500</v>
      </c>
      <c r="H1864" s="55">
        <v>15000</v>
      </c>
      <c r="I1864" s="55">
        <v>18000</v>
      </c>
      <c r="J1864" s="7">
        <f t="shared" si="80"/>
        <v>1</v>
      </c>
      <c r="K1864" s="206"/>
    </row>
    <row r="1865" spans="1:11" hidden="1">
      <c r="B1865" s="67"/>
      <c r="C1865" s="49">
        <v>102</v>
      </c>
      <c r="D1865" s="50" t="s">
        <v>182</v>
      </c>
      <c r="E1865" s="77"/>
      <c r="F1865" s="77"/>
      <c r="G1865" s="77"/>
      <c r="H1865" s="77"/>
      <c r="I1865" s="77"/>
      <c r="J1865" s="7" t="str">
        <f t="shared" si="80"/>
        <v/>
      </c>
      <c r="K1865" s="206"/>
    </row>
    <row r="1866" spans="1:11">
      <c r="B1866" s="141">
        <v>200</v>
      </c>
      <c r="C1866" s="476" t="s">
        <v>183</v>
      </c>
      <c r="D1866" s="476"/>
      <c r="E1866" s="142">
        <f>SUM(E1867:E1871)</f>
        <v>1078</v>
      </c>
      <c r="F1866" s="142">
        <f>SUM(F1867:F1871)</f>
        <v>280</v>
      </c>
      <c r="G1866" s="142">
        <f>SUM(G1867:G1871)</f>
        <v>270</v>
      </c>
      <c r="H1866" s="142">
        <f>SUM(H1867:H1871)</f>
        <v>280</v>
      </c>
      <c r="I1866" s="142">
        <f>SUM(I1867:I1871)</f>
        <v>290</v>
      </c>
      <c r="J1866" s="7">
        <f t="shared" si="80"/>
        <v>1</v>
      </c>
      <c r="K1866" s="206"/>
    </row>
    <row r="1867" spans="1:11" hidden="1">
      <c r="B1867" s="71"/>
      <c r="C1867" s="49">
        <v>201</v>
      </c>
      <c r="D1867" s="50" t="s">
        <v>184</v>
      </c>
      <c r="E1867" s="77"/>
      <c r="F1867" s="77"/>
      <c r="G1867" s="77"/>
      <c r="H1867" s="77"/>
      <c r="I1867" s="77"/>
      <c r="J1867" s="7" t="str">
        <f t="shared" si="80"/>
        <v/>
      </c>
      <c r="K1867" s="206"/>
    </row>
    <row r="1868" spans="1:11">
      <c r="B1868" s="48"/>
      <c r="C1868" s="49">
        <v>202</v>
      </c>
      <c r="D1868" s="76" t="s">
        <v>185</v>
      </c>
      <c r="E1868" s="55">
        <v>776</v>
      </c>
      <c r="F1868" s="55"/>
      <c r="G1868" s="55"/>
      <c r="H1868" s="55"/>
      <c r="I1868" s="55"/>
      <c r="J1868" s="7">
        <f t="shared" si="80"/>
        <v>1</v>
      </c>
      <c r="K1868" s="206"/>
    </row>
    <row r="1869" spans="1:11">
      <c r="B1869" s="48"/>
      <c r="C1869" s="49">
        <v>205</v>
      </c>
      <c r="D1869" s="76" t="s">
        <v>186</v>
      </c>
      <c r="E1869" s="55">
        <v>215</v>
      </c>
      <c r="F1869" s="55">
        <v>280</v>
      </c>
      <c r="G1869" s="55">
        <v>270</v>
      </c>
      <c r="H1869" s="55">
        <v>280</v>
      </c>
      <c r="I1869" s="55">
        <v>290</v>
      </c>
      <c r="J1869" s="7">
        <f t="shared" si="80"/>
        <v>1</v>
      </c>
      <c r="K1869" s="206"/>
    </row>
    <row r="1870" spans="1:11" hidden="1">
      <c r="B1870" s="48"/>
      <c r="C1870" s="49">
        <v>208</v>
      </c>
      <c r="D1870" s="79" t="s">
        <v>187</v>
      </c>
      <c r="E1870" s="77"/>
      <c r="F1870" s="77"/>
      <c r="G1870" s="77"/>
      <c r="H1870" s="77"/>
      <c r="I1870" s="77"/>
      <c r="J1870" s="7" t="str">
        <f t="shared" si="80"/>
        <v/>
      </c>
      <c r="K1870" s="206"/>
    </row>
    <row r="1871" spans="1:11">
      <c r="B1871" s="71"/>
      <c r="C1871" s="49">
        <v>209</v>
      </c>
      <c r="D1871" s="80" t="s">
        <v>188</v>
      </c>
      <c r="E1871" s="55">
        <v>87</v>
      </c>
      <c r="F1871" s="55"/>
      <c r="G1871" s="55"/>
      <c r="H1871" s="55"/>
      <c r="I1871" s="55"/>
      <c r="J1871" s="7">
        <f t="shared" si="80"/>
        <v>1</v>
      </c>
      <c r="K1871" s="206"/>
    </row>
    <row r="1872" spans="1:11">
      <c r="B1872" s="141">
        <v>500</v>
      </c>
      <c r="C1872" s="476" t="s">
        <v>189</v>
      </c>
      <c r="D1872" s="476"/>
      <c r="E1872" s="142">
        <f>SUM(E1873:E1879)</f>
        <v>2161</v>
      </c>
      <c r="F1872" s="142">
        <f>SUM(F1873:F1879)</f>
        <v>2590</v>
      </c>
      <c r="G1872" s="142">
        <f>SUM(G1873:G1879)</f>
        <v>2300</v>
      </c>
      <c r="H1872" s="142">
        <f>SUM(H1873:H1879)</f>
        <v>2470</v>
      </c>
      <c r="I1872" s="142">
        <f>SUM(I1873:I1879)</f>
        <v>2700</v>
      </c>
      <c r="J1872" s="7">
        <f t="shared" si="80"/>
        <v>1</v>
      </c>
      <c r="K1872" s="206"/>
    </row>
    <row r="1873" spans="1:11">
      <c r="B1873" s="71"/>
      <c r="C1873" s="146">
        <v>551</v>
      </c>
      <c r="D1873" s="147" t="s">
        <v>190</v>
      </c>
      <c r="E1873" s="55">
        <v>1621</v>
      </c>
      <c r="F1873" s="55">
        <v>1940</v>
      </c>
      <c r="G1873" s="55">
        <v>1650</v>
      </c>
      <c r="H1873" s="55">
        <v>1800</v>
      </c>
      <c r="I1873" s="55">
        <v>2000</v>
      </c>
      <c r="J1873" s="7">
        <f t="shared" si="80"/>
        <v>1</v>
      </c>
      <c r="K1873" s="206"/>
    </row>
    <row r="1874" spans="1:11" hidden="1">
      <c r="B1874" s="71"/>
      <c r="C1874" s="146">
        <v>552</v>
      </c>
      <c r="D1874" s="147" t="s">
        <v>191</v>
      </c>
      <c r="E1874" s="77"/>
      <c r="F1874" s="77"/>
      <c r="G1874" s="77"/>
      <c r="H1874" s="77"/>
      <c r="I1874" s="77"/>
      <c r="J1874" s="7" t="str">
        <f t="shared" si="80"/>
        <v/>
      </c>
      <c r="K1874" s="206"/>
    </row>
    <row r="1875" spans="1:11" hidden="1">
      <c r="B1875" s="148"/>
      <c r="C1875" s="146">
        <v>558</v>
      </c>
      <c r="D1875" s="149" t="s">
        <v>49</v>
      </c>
      <c r="E1875" s="52">
        <v>0</v>
      </c>
      <c r="F1875" s="52">
        <v>0</v>
      </c>
      <c r="G1875" s="52">
        <v>0</v>
      </c>
      <c r="H1875" s="52">
        <v>0</v>
      </c>
      <c r="I1875" s="52">
        <v>0</v>
      </c>
      <c r="J1875" s="7" t="str">
        <f t="shared" si="80"/>
        <v/>
      </c>
      <c r="K1875" s="206"/>
    </row>
    <row r="1876" spans="1:11">
      <c r="B1876" s="148"/>
      <c r="C1876" s="146">
        <v>560</v>
      </c>
      <c r="D1876" s="149" t="s">
        <v>192</v>
      </c>
      <c r="E1876" s="55">
        <v>540</v>
      </c>
      <c r="F1876" s="55">
        <v>650</v>
      </c>
      <c r="G1876" s="55">
        <v>650</v>
      </c>
      <c r="H1876" s="55">
        <v>670</v>
      </c>
      <c r="I1876" s="55">
        <v>700</v>
      </c>
      <c r="J1876" s="7">
        <f t="shared" si="80"/>
        <v>1</v>
      </c>
      <c r="K1876" s="206"/>
    </row>
    <row r="1877" spans="1:11" hidden="1">
      <c r="B1877" s="148"/>
      <c r="C1877" s="146">
        <v>580</v>
      </c>
      <c r="D1877" s="147" t="s">
        <v>193</v>
      </c>
      <c r="E1877" s="77"/>
      <c r="F1877" s="77"/>
      <c r="G1877" s="77"/>
      <c r="H1877" s="77"/>
      <c r="I1877" s="77"/>
      <c r="J1877" s="7" t="str">
        <f t="shared" si="80"/>
        <v/>
      </c>
      <c r="K1877" s="206"/>
    </row>
    <row r="1878" spans="1:11" hidden="1">
      <c r="B1878" s="71"/>
      <c r="C1878" s="146">
        <v>588</v>
      </c>
      <c r="D1878" s="147" t="s">
        <v>194</v>
      </c>
      <c r="E1878" s="52">
        <v>0</v>
      </c>
      <c r="F1878" s="52">
        <v>0</v>
      </c>
      <c r="G1878" s="52">
        <v>0</v>
      </c>
      <c r="H1878" s="52">
        <v>0</v>
      </c>
      <c r="I1878" s="52">
        <v>0</v>
      </c>
      <c r="J1878" s="7" t="str">
        <f t="shared" si="80"/>
        <v/>
      </c>
      <c r="K1878" s="206"/>
    </row>
    <row r="1879" spans="1:11" hidden="1">
      <c r="B1879" s="71"/>
      <c r="C1879" s="49">
        <v>590</v>
      </c>
      <c r="D1879" s="147" t="s">
        <v>195</v>
      </c>
      <c r="E1879" s="77"/>
      <c r="F1879" s="77"/>
      <c r="G1879" s="77"/>
      <c r="H1879" s="77"/>
      <c r="I1879" s="77"/>
      <c r="J1879" s="7" t="str">
        <f t="shared" si="80"/>
        <v/>
      </c>
      <c r="K1879" s="206"/>
    </row>
    <row r="1880" spans="1:11" ht="15.75" hidden="1" customHeight="1">
      <c r="A1880" s="93">
        <v>5</v>
      </c>
      <c r="B1880" s="141">
        <v>800</v>
      </c>
      <c r="C1880" s="477" t="s">
        <v>196</v>
      </c>
      <c r="D1880" s="477"/>
      <c r="E1880" s="362"/>
      <c r="F1880" s="362"/>
      <c r="G1880" s="362"/>
      <c r="H1880" s="362"/>
      <c r="I1880" s="362"/>
      <c r="J1880" s="7" t="str">
        <f t="shared" si="80"/>
        <v/>
      </c>
      <c r="K1880" s="206"/>
    </row>
    <row r="1881" spans="1:11">
      <c r="A1881" s="94">
        <v>10</v>
      </c>
      <c r="B1881" s="141">
        <v>1000</v>
      </c>
      <c r="C1881" s="476" t="s">
        <v>197</v>
      </c>
      <c r="D1881" s="476"/>
      <c r="E1881" s="142">
        <f>SUM(E1882:E1898)</f>
        <v>147371</v>
      </c>
      <c r="F1881" s="142">
        <f>SUM(F1882:F1898)</f>
        <v>550060</v>
      </c>
      <c r="G1881" s="142">
        <f>SUM(G1882:G1898)</f>
        <v>360350</v>
      </c>
      <c r="H1881" s="142">
        <f>SUM(H1882:H1898)</f>
        <v>231350</v>
      </c>
      <c r="I1881" s="142">
        <f>SUM(I1882:I1898)</f>
        <v>261350</v>
      </c>
      <c r="J1881" s="7">
        <f t="shared" si="80"/>
        <v>1</v>
      </c>
      <c r="K1881" s="206"/>
    </row>
    <row r="1882" spans="1:11" hidden="1">
      <c r="A1882" s="94">
        <v>15</v>
      </c>
      <c r="B1882" s="48"/>
      <c r="C1882" s="49">
        <v>1011</v>
      </c>
      <c r="D1882" s="76" t="s">
        <v>198</v>
      </c>
      <c r="E1882" s="77"/>
      <c r="F1882" s="77"/>
      <c r="G1882" s="77"/>
      <c r="H1882" s="77"/>
      <c r="I1882" s="77"/>
      <c r="J1882" s="7" t="str">
        <f t="shared" si="80"/>
        <v/>
      </c>
      <c r="K1882" s="206"/>
    </row>
    <row r="1883" spans="1:11" hidden="1">
      <c r="A1883" s="93">
        <v>35</v>
      </c>
      <c r="B1883" s="48"/>
      <c r="C1883" s="49">
        <v>1012</v>
      </c>
      <c r="D1883" s="76" t="s">
        <v>199</v>
      </c>
      <c r="E1883" s="77"/>
      <c r="F1883" s="77"/>
      <c r="G1883" s="77"/>
      <c r="H1883" s="77"/>
      <c r="I1883" s="77"/>
      <c r="J1883" s="7" t="str">
        <f t="shared" si="80"/>
        <v/>
      </c>
      <c r="K1883" s="206"/>
    </row>
    <row r="1884" spans="1:11">
      <c r="A1884" s="94">
        <v>40</v>
      </c>
      <c r="B1884" s="48"/>
      <c r="C1884" s="49">
        <v>1013</v>
      </c>
      <c r="D1884" s="76" t="s">
        <v>200</v>
      </c>
      <c r="E1884" s="55">
        <v>350</v>
      </c>
      <c r="F1884" s="55">
        <v>350</v>
      </c>
      <c r="G1884" s="55">
        <v>350</v>
      </c>
      <c r="H1884" s="55">
        <v>350</v>
      </c>
      <c r="I1884" s="55">
        <v>350</v>
      </c>
      <c r="J1884" s="7">
        <f t="shared" si="80"/>
        <v>1</v>
      </c>
      <c r="K1884" s="206"/>
    </row>
    <row r="1885" spans="1:11" hidden="1">
      <c r="A1885" s="94">
        <v>45</v>
      </c>
      <c r="B1885" s="48"/>
      <c r="C1885" s="49">
        <v>1014</v>
      </c>
      <c r="D1885" s="76" t="s">
        <v>201</v>
      </c>
      <c r="E1885" s="77"/>
      <c r="F1885" s="77"/>
      <c r="G1885" s="77"/>
      <c r="H1885" s="77"/>
      <c r="I1885" s="77"/>
      <c r="J1885" s="7" t="str">
        <f t="shared" si="80"/>
        <v/>
      </c>
      <c r="K1885" s="206"/>
    </row>
    <row r="1886" spans="1:11">
      <c r="A1886" s="94">
        <v>50</v>
      </c>
      <c r="B1886" s="48"/>
      <c r="C1886" s="49">
        <v>1015</v>
      </c>
      <c r="D1886" s="76" t="s">
        <v>202</v>
      </c>
      <c r="E1886" s="55">
        <v>186</v>
      </c>
      <c r="F1886" s="55">
        <v>5600</v>
      </c>
      <c r="G1886" s="55">
        <v>500</v>
      </c>
      <c r="H1886" s="55">
        <v>1000</v>
      </c>
      <c r="I1886" s="55">
        <v>1000</v>
      </c>
      <c r="J1886" s="7">
        <f t="shared" si="80"/>
        <v>1</v>
      </c>
      <c r="K1886" s="206"/>
    </row>
    <row r="1887" spans="1:11" hidden="1">
      <c r="A1887" s="94">
        <v>55</v>
      </c>
      <c r="B1887" s="48"/>
      <c r="C1887" s="58">
        <v>1016</v>
      </c>
      <c r="D1887" s="78" t="s">
        <v>203</v>
      </c>
      <c r="E1887" s="280"/>
      <c r="F1887" s="280"/>
      <c r="G1887" s="280"/>
      <c r="H1887" s="280"/>
      <c r="I1887" s="280"/>
      <c r="J1887" s="7" t="str">
        <f t="shared" si="80"/>
        <v/>
      </c>
      <c r="K1887" s="206"/>
    </row>
    <row r="1888" spans="1:11" ht="19.5" customHeight="1">
      <c r="A1888" s="94">
        <v>60</v>
      </c>
      <c r="B1888" s="67"/>
      <c r="C1888" s="49">
        <v>1020</v>
      </c>
      <c r="D1888" s="50" t="s">
        <v>204</v>
      </c>
      <c r="E1888" s="55">
        <v>88222</v>
      </c>
      <c r="F1888" s="55">
        <v>512110</v>
      </c>
      <c r="G1888" s="55">
        <v>300000</v>
      </c>
      <c r="H1888" s="55">
        <v>220000</v>
      </c>
      <c r="I1888" s="55">
        <v>250000</v>
      </c>
      <c r="J1888" s="7">
        <f t="shared" si="80"/>
        <v>1</v>
      </c>
      <c r="K1888" s="206"/>
    </row>
    <row r="1889" spans="1:11" ht="22.5" customHeight="1">
      <c r="A1889" s="93">
        <v>65</v>
      </c>
      <c r="B1889" s="48"/>
      <c r="C1889" s="49">
        <v>1030</v>
      </c>
      <c r="D1889" s="76" t="s">
        <v>205</v>
      </c>
      <c r="E1889" s="77">
        <v>49997</v>
      </c>
      <c r="F1889" s="77">
        <v>32000</v>
      </c>
      <c r="G1889" s="77">
        <v>50000</v>
      </c>
      <c r="H1889" s="77"/>
      <c r="I1889" s="77"/>
      <c r="J1889" s="7">
        <f t="shared" si="80"/>
        <v>1</v>
      </c>
      <c r="K1889" s="206"/>
    </row>
    <row r="1890" spans="1:11" ht="9.75" customHeight="1">
      <c r="A1890" s="94">
        <v>70</v>
      </c>
      <c r="B1890" s="48"/>
      <c r="C1890" s="49">
        <v>1051</v>
      </c>
      <c r="D1890" s="76" t="s">
        <v>206</v>
      </c>
      <c r="E1890" s="77"/>
      <c r="F1890" s="77"/>
      <c r="G1890" s="77"/>
      <c r="H1890" s="77"/>
      <c r="I1890" s="77"/>
      <c r="J1890" s="7" t="str">
        <f t="shared" si="80"/>
        <v/>
      </c>
      <c r="K1890" s="206"/>
    </row>
    <row r="1891" spans="1:11" ht="11.25" hidden="1" customHeight="1">
      <c r="A1891" s="94">
        <v>75</v>
      </c>
      <c r="B1891" s="48"/>
      <c r="C1891" s="49">
        <v>1052</v>
      </c>
      <c r="D1891" s="76" t="s">
        <v>207</v>
      </c>
      <c r="E1891" s="77"/>
      <c r="F1891" s="77"/>
      <c r="G1891" s="77"/>
      <c r="H1891" s="77"/>
      <c r="I1891" s="77"/>
      <c r="J1891" s="7" t="str">
        <f t="shared" si="80"/>
        <v/>
      </c>
      <c r="K1891" s="206"/>
    </row>
    <row r="1892" spans="1:11" ht="12" hidden="1" customHeight="1">
      <c r="A1892" s="94">
        <v>80</v>
      </c>
      <c r="B1892" s="48"/>
      <c r="C1892" s="49">
        <v>1053</v>
      </c>
      <c r="D1892" s="76" t="s">
        <v>208</v>
      </c>
      <c r="E1892" s="77"/>
      <c r="F1892" s="77"/>
      <c r="G1892" s="77"/>
      <c r="H1892" s="77"/>
      <c r="I1892" s="77"/>
      <c r="J1892" s="7" t="str">
        <f t="shared" si="80"/>
        <v/>
      </c>
      <c r="K1892" s="206"/>
    </row>
    <row r="1893" spans="1:11">
      <c r="A1893" s="94">
        <v>80</v>
      </c>
      <c r="B1893" s="48"/>
      <c r="C1893" s="49">
        <v>1062</v>
      </c>
      <c r="D1893" s="50" t="s">
        <v>209</v>
      </c>
      <c r="E1893" s="55">
        <v>8616</v>
      </c>
      <c r="F1893" s="55"/>
      <c r="G1893" s="55">
        <v>9500</v>
      </c>
      <c r="H1893" s="55">
        <v>10000</v>
      </c>
      <c r="I1893" s="55">
        <v>10000</v>
      </c>
      <c r="J1893" s="7">
        <f t="shared" si="80"/>
        <v>1</v>
      </c>
      <c r="K1893" s="206"/>
    </row>
    <row r="1894" spans="1:11" hidden="1">
      <c r="A1894" s="94">
        <v>85</v>
      </c>
      <c r="B1894" s="48"/>
      <c r="C1894" s="49">
        <v>1063</v>
      </c>
      <c r="D1894" s="79" t="s">
        <v>210</v>
      </c>
      <c r="E1894" s="77"/>
      <c r="F1894" s="77"/>
      <c r="G1894" s="77"/>
      <c r="H1894" s="77"/>
      <c r="I1894" s="77"/>
      <c r="J1894" s="7" t="str">
        <f t="shared" si="80"/>
        <v/>
      </c>
      <c r="K1894" s="206"/>
    </row>
    <row r="1895" spans="1:11" hidden="1">
      <c r="A1895" s="94">
        <v>90</v>
      </c>
      <c r="B1895" s="48"/>
      <c r="C1895" s="49">
        <v>1069</v>
      </c>
      <c r="D1895" s="79" t="s">
        <v>211</v>
      </c>
      <c r="E1895" s="77"/>
      <c r="F1895" s="77"/>
      <c r="G1895" s="77"/>
      <c r="H1895" s="77"/>
      <c r="I1895" s="77"/>
      <c r="J1895" s="7" t="str">
        <f t="shared" ref="J1895:J1926" si="81">(IF(OR($E1895&lt;&gt;0,$F1895&lt;&gt;0,$G1895&lt;&gt;0,$H1895&lt;&gt;0,$I1895&lt;&gt;0),$J$2,""))</f>
        <v/>
      </c>
      <c r="K1895" s="206"/>
    </row>
    <row r="1896" spans="1:11" hidden="1">
      <c r="A1896" s="94">
        <v>90</v>
      </c>
      <c r="B1896" s="67"/>
      <c r="C1896" s="49">
        <v>1091</v>
      </c>
      <c r="D1896" s="76" t="s">
        <v>212</v>
      </c>
      <c r="E1896" s="77"/>
      <c r="F1896" s="77"/>
      <c r="G1896" s="77"/>
      <c r="H1896" s="77"/>
      <c r="I1896" s="77"/>
      <c r="J1896" s="7" t="str">
        <f t="shared" si="81"/>
        <v/>
      </c>
      <c r="K1896" s="206"/>
    </row>
    <row r="1897" spans="1:11" hidden="1">
      <c r="A1897" s="93">
        <v>115</v>
      </c>
      <c r="B1897" s="48"/>
      <c r="C1897" s="49">
        <v>1092</v>
      </c>
      <c r="D1897" s="76" t="s">
        <v>213</v>
      </c>
      <c r="E1897" s="77"/>
      <c r="F1897" s="77"/>
      <c r="G1897" s="77"/>
      <c r="H1897" s="77"/>
      <c r="I1897" s="77"/>
      <c r="J1897" s="7" t="str">
        <f t="shared" si="81"/>
        <v/>
      </c>
      <c r="K1897" s="206"/>
    </row>
    <row r="1898" spans="1:11" hidden="1">
      <c r="A1898" s="93">
        <v>125</v>
      </c>
      <c r="B1898" s="48"/>
      <c r="C1898" s="49">
        <v>1098</v>
      </c>
      <c r="D1898" s="76" t="s">
        <v>214</v>
      </c>
      <c r="E1898" s="77"/>
      <c r="F1898" s="77"/>
      <c r="G1898" s="77"/>
      <c r="H1898" s="77"/>
      <c r="I1898" s="77"/>
      <c r="J1898" s="7" t="str">
        <f t="shared" si="81"/>
        <v/>
      </c>
      <c r="K1898" s="206"/>
    </row>
    <row r="1899" spans="1:11">
      <c r="A1899" s="94">
        <v>130</v>
      </c>
      <c r="B1899" s="141">
        <v>1900</v>
      </c>
      <c r="C1899" s="471" t="s">
        <v>215</v>
      </c>
      <c r="D1899" s="471"/>
      <c r="E1899" s="142">
        <f>SUM(E1900:E1902)</f>
        <v>424</v>
      </c>
      <c r="F1899" s="142">
        <f>SUM(F1900:F1902)</f>
        <v>0</v>
      </c>
      <c r="G1899" s="142">
        <f>SUM(G1900:G1902)</f>
        <v>0</v>
      </c>
      <c r="H1899" s="142">
        <f>SUM(H1900:H1902)</f>
        <v>0</v>
      </c>
      <c r="I1899" s="142">
        <f>SUM(I1900:I1902)</f>
        <v>0</v>
      </c>
      <c r="J1899" s="7">
        <f t="shared" si="81"/>
        <v>1</v>
      </c>
      <c r="K1899" s="206"/>
    </row>
    <row r="1900" spans="1:11">
      <c r="A1900" s="94">
        <v>135</v>
      </c>
      <c r="B1900" s="48"/>
      <c r="C1900" s="49">
        <v>1901</v>
      </c>
      <c r="D1900" s="104" t="s">
        <v>216</v>
      </c>
      <c r="E1900" s="55">
        <v>424</v>
      </c>
      <c r="F1900" s="55"/>
      <c r="G1900" s="55"/>
      <c r="H1900" s="55"/>
      <c r="I1900" s="55"/>
      <c r="J1900" s="7">
        <f t="shared" si="81"/>
        <v>1</v>
      </c>
      <c r="K1900" s="206"/>
    </row>
    <row r="1901" spans="1:11" hidden="1">
      <c r="A1901" s="94">
        <v>140</v>
      </c>
      <c r="B1901" s="153"/>
      <c r="C1901" s="49">
        <v>1981</v>
      </c>
      <c r="D1901" s="104" t="s">
        <v>217</v>
      </c>
      <c r="E1901" s="77"/>
      <c r="F1901" s="77"/>
      <c r="G1901" s="77"/>
      <c r="H1901" s="77"/>
      <c r="I1901" s="77"/>
      <c r="J1901" s="7" t="str">
        <f t="shared" si="81"/>
        <v/>
      </c>
      <c r="K1901" s="206"/>
    </row>
    <row r="1902" spans="1:11" hidden="1">
      <c r="A1902" s="94">
        <v>145</v>
      </c>
      <c r="B1902" s="48"/>
      <c r="C1902" s="49">
        <v>1991</v>
      </c>
      <c r="D1902" s="104" t="s">
        <v>218</v>
      </c>
      <c r="E1902" s="77"/>
      <c r="F1902" s="77"/>
      <c r="G1902" s="77"/>
      <c r="H1902" s="77"/>
      <c r="I1902" s="77"/>
      <c r="J1902" s="7" t="str">
        <f t="shared" si="81"/>
        <v/>
      </c>
      <c r="K1902" s="206"/>
    </row>
    <row r="1903" spans="1:11" hidden="1">
      <c r="A1903" s="94">
        <v>150</v>
      </c>
      <c r="B1903" s="141">
        <v>2100</v>
      </c>
      <c r="C1903" s="471" t="s">
        <v>219</v>
      </c>
      <c r="D1903" s="471"/>
      <c r="E1903" s="150">
        <f>SUM(E1904:E1908)</f>
        <v>0</v>
      </c>
      <c r="F1903" s="150">
        <f>SUM(F1904:F1908)</f>
        <v>0</v>
      </c>
      <c r="G1903" s="150">
        <f>SUM(G1904:G1908)</f>
        <v>0</v>
      </c>
      <c r="H1903" s="150">
        <f>SUM(H1904:H1908)</f>
        <v>0</v>
      </c>
      <c r="I1903" s="150">
        <f>SUM(I1904:I1908)</f>
        <v>0</v>
      </c>
      <c r="J1903" s="7" t="str">
        <f t="shared" si="81"/>
        <v/>
      </c>
      <c r="K1903" s="206"/>
    </row>
    <row r="1904" spans="1:11" hidden="1">
      <c r="A1904" s="94">
        <v>155</v>
      </c>
      <c r="B1904" s="48"/>
      <c r="C1904" s="49">
        <v>2110</v>
      </c>
      <c r="D1904" s="79" t="s">
        <v>220</v>
      </c>
      <c r="E1904" s="77"/>
      <c r="F1904" s="77"/>
      <c r="G1904" s="77"/>
      <c r="H1904" s="77"/>
      <c r="I1904" s="77"/>
      <c r="J1904" s="7" t="str">
        <f t="shared" si="81"/>
        <v/>
      </c>
      <c r="K1904" s="206"/>
    </row>
    <row r="1905" spans="1:11" hidden="1">
      <c r="A1905" s="94">
        <v>160</v>
      </c>
      <c r="B1905" s="153"/>
      <c r="C1905" s="49">
        <v>2120</v>
      </c>
      <c r="D1905" s="79" t="s">
        <v>221</v>
      </c>
      <c r="E1905" s="77"/>
      <c r="F1905" s="77"/>
      <c r="G1905" s="77"/>
      <c r="H1905" s="77"/>
      <c r="I1905" s="77"/>
      <c r="J1905" s="7" t="str">
        <f t="shared" si="81"/>
        <v/>
      </c>
      <c r="K1905" s="206"/>
    </row>
    <row r="1906" spans="1:11" hidden="1">
      <c r="A1906" s="94">
        <v>165</v>
      </c>
      <c r="B1906" s="153"/>
      <c r="C1906" s="49">
        <v>2125</v>
      </c>
      <c r="D1906" s="79" t="s">
        <v>222</v>
      </c>
      <c r="E1906" s="52">
        <v>0</v>
      </c>
      <c r="F1906" s="52">
        <v>0</v>
      </c>
      <c r="G1906" s="52">
        <v>0</v>
      </c>
      <c r="H1906" s="52">
        <v>0</v>
      </c>
      <c r="I1906" s="52">
        <v>0</v>
      </c>
      <c r="J1906" s="7" t="str">
        <f t="shared" si="81"/>
        <v/>
      </c>
      <c r="K1906" s="206"/>
    </row>
    <row r="1907" spans="1:11" hidden="1">
      <c r="A1907" s="94">
        <v>175</v>
      </c>
      <c r="B1907" s="71"/>
      <c r="C1907" s="49">
        <v>2140</v>
      </c>
      <c r="D1907" s="79" t="s">
        <v>223</v>
      </c>
      <c r="E1907" s="52">
        <v>0</v>
      </c>
      <c r="F1907" s="52">
        <v>0</v>
      </c>
      <c r="G1907" s="52">
        <v>0</v>
      </c>
      <c r="H1907" s="52">
        <v>0</v>
      </c>
      <c r="I1907" s="52">
        <v>0</v>
      </c>
      <c r="J1907" s="7" t="str">
        <f t="shared" si="81"/>
        <v/>
      </c>
      <c r="K1907" s="206"/>
    </row>
    <row r="1908" spans="1:11" hidden="1">
      <c r="A1908" s="94">
        <v>180</v>
      </c>
      <c r="B1908" s="48"/>
      <c r="C1908" s="49">
        <v>2190</v>
      </c>
      <c r="D1908" s="79" t="s">
        <v>224</v>
      </c>
      <c r="E1908" s="77"/>
      <c r="F1908" s="77"/>
      <c r="G1908" s="77"/>
      <c r="H1908" s="77"/>
      <c r="I1908" s="77"/>
      <c r="J1908" s="7" t="str">
        <f t="shared" si="81"/>
        <v/>
      </c>
      <c r="K1908" s="206"/>
    </row>
    <row r="1909" spans="1:11" hidden="1">
      <c r="A1909" s="94">
        <v>185</v>
      </c>
      <c r="B1909" s="141">
        <v>2200</v>
      </c>
      <c r="C1909" s="471" t="s">
        <v>225</v>
      </c>
      <c r="D1909" s="471"/>
      <c r="E1909" s="150">
        <f>SUM(E1910:E1911)</f>
        <v>0</v>
      </c>
      <c r="F1909" s="150">
        <f>SUM(F1910:F1911)</f>
        <v>0</v>
      </c>
      <c r="G1909" s="150">
        <f>SUM(G1910:G1911)</f>
        <v>0</v>
      </c>
      <c r="H1909" s="150">
        <f>SUM(H1910:H1911)</f>
        <v>0</v>
      </c>
      <c r="I1909" s="150">
        <f>SUM(I1910:I1911)</f>
        <v>0</v>
      </c>
      <c r="J1909" s="7" t="str">
        <f t="shared" si="81"/>
        <v/>
      </c>
      <c r="K1909" s="206"/>
    </row>
    <row r="1910" spans="1:11" hidden="1">
      <c r="A1910" s="94">
        <v>190</v>
      </c>
      <c r="B1910" s="48"/>
      <c r="C1910" s="49">
        <v>2221</v>
      </c>
      <c r="D1910" s="50" t="s">
        <v>226</v>
      </c>
      <c r="E1910" s="77"/>
      <c r="F1910" s="77"/>
      <c r="G1910" s="77"/>
      <c r="H1910" s="77"/>
      <c r="I1910" s="77"/>
      <c r="J1910" s="7" t="str">
        <f t="shared" si="81"/>
        <v/>
      </c>
      <c r="K1910" s="206"/>
    </row>
    <row r="1911" spans="1:11" hidden="1">
      <c r="A1911" s="94">
        <v>200</v>
      </c>
      <c r="B1911" s="48"/>
      <c r="C1911" s="49">
        <v>2224</v>
      </c>
      <c r="D1911" s="50" t="s">
        <v>227</v>
      </c>
      <c r="E1911" s="77"/>
      <c r="F1911" s="77"/>
      <c r="G1911" s="77"/>
      <c r="H1911" s="77"/>
      <c r="I1911" s="77"/>
      <c r="J1911" s="7" t="str">
        <f t="shared" si="81"/>
        <v/>
      </c>
      <c r="K1911" s="206"/>
    </row>
    <row r="1912" spans="1:11" hidden="1">
      <c r="A1912" s="94">
        <v>200</v>
      </c>
      <c r="B1912" s="141">
        <v>2500</v>
      </c>
      <c r="C1912" s="471" t="s">
        <v>228</v>
      </c>
      <c r="D1912" s="471"/>
      <c r="E1912" s="362"/>
      <c r="F1912" s="362"/>
      <c r="G1912" s="362"/>
      <c r="H1912" s="362"/>
      <c r="I1912" s="362"/>
      <c r="J1912" s="7" t="str">
        <f t="shared" si="81"/>
        <v/>
      </c>
      <c r="K1912" s="206"/>
    </row>
    <row r="1913" spans="1:11" ht="15.75" hidden="1" customHeight="1">
      <c r="A1913" s="94">
        <v>205</v>
      </c>
      <c r="B1913" s="141">
        <v>2600</v>
      </c>
      <c r="C1913" s="473" t="s">
        <v>229</v>
      </c>
      <c r="D1913" s="473"/>
      <c r="E1913" s="362"/>
      <c r="F1913" s="362"/>
      <c r="G1913" s="362"/>
      <c r="H1913" s="362"/>
      <c r="I1913" s="362"/>
      <c r="J1913" s="7" t="str">
        <f t="shared" si="81"/>
        <v/>
      </c>
      <c r="K1913" s="206"/>
    </row>
    <row r="1914" spans="1:11" ht="15.75" hidden="1" customHeight="1">
      <c r="A1914" s="94">
        <v>210</v>
      </c>
      <c r="B1914" s="141">
        <v>2700</v>
      </c>
      <c r="C1914" s="473" t="s">
        <v>230</v>
      </c>
      <c r="D1914" s="473"/>
      <c r="E1914" s="362"/>
      <c r="F1914" s="362"/>
      <c r="G1914" s="362"/>
      <c r="H1914" s="362"/>
      <c r="I1914" s="362"/>
      <c r="J1914" s="7" t="str">
        <f t="shared" si="81"/>
        <v/>
      </c>
      <c r="K1914" s="206"/>
    </row>
    <row r="1915" spans="1:11" ht="36" hidden="1" customHeight="1">
      <c r="A1915" s="94">
        <v>215</v>
      </c>
      <c r="B1915" s="141">
        <v>2800</v>
      </c>
      <c r="C1915" s="473" t="s">
        <v>523</v>
      </c>
      <c r="D1915" s="473"/>
      <c r="E1915" s="362"/>
      <c r="F1915" s="362"/>
      <c r="G1915" s="362"/>
      <c r="H1915" s="362"/>
      <c r="I1915" s="362"/>
      <c r="J1915" s="7" t="str">
        <f t="shared" si="81"/>
        <v/>
      </c>
      <c r="K1915" s="206"/>
    </row>
    <row r="1916" spans="1:11" hidden="1">
      <c r="A1916" s="93">
        <v>220</v>
      </c>
      <c r="B1916" s="141">
        <v>2900</v>
      </c>
      <c r="C1916" s="471" t="s">
        <v>232</v>
      </c>
      <c r="D1916" s="471"/>
      <c r="E1916" s="150">
        <f>SUM(E1917:E1924)</f>
        <v>0</v>
      </c>
      <c r="F1916" s="150">
        <f>SUM(F1917:F1924)</f>
        <v>0</v>
      </c>
      <c r="G1916" s="150">
        <f>SUM(G1917:G1924)</f>
        <v>0</v>
      </c>
      <c r="H1916" s="150">
        <f>SUM(H1917:H1924)</f>
        <v>0</v>
      </c>
      <c r="I1916" s="150">
        <f>SUM(I1917:I1924)</f>
        <v>0</v>
      </c>
      <c r="J1916" s="7" t="str">
        <f t="shared" si="81"/>
        <v/>
      </c>
      <c r="K1916" s="206"/>
    </row>
    <row r="1917" spans="1:11" hidden="1">
      <c r="A1917" s="94">
        <v>225</v>
      </c>
      <c r="B1917" s="153"/>
      <c r="C1917" s="49">
        <v>2910</v>
      </c>
      <c r="D1917" s="155" t="s">
        <v>233</v>
      </c>
      <c r="E1917" s="77"/>
      <c r="F1917" s="77"/>
      <c r="G1917" s="77"/>
      <c r="H1917" s="77"/>
      <c r="I1917" s="77"/>
      <c r="J1917" s="7" t="str">
        <f t="shared" si="81"/>
        <v/>
      </c>
      <c r="K1917" s="206"/>
    </row>
    <row r="1918" spans="1:11" hidden="1">
      <c r="A1918" s="94">
        <v>230</v>
      </c>
      <c r="B1918" s="153"/>
      <c r="C1918" s="49">
        <v>2920</v>
      </c>
      <c r="D1918" s="155" t="s">
        <v>234</v>
      </c>
      <c r="E1918" s="77"/>
      <c r="F1918" s="77"/>
      <c r="G1918" s="77"/>
      <c r="H1918" s="77"/>
      <c r="I1918" s="77"/>
      <c r="J1918" s="7" t="str">
        <f t="shared" si="81"/>
        <v/>
      </c>
      <c r="K1918" s="206"/>
    </row>
    <row r="1919" spans="1:11" hidden="1">
      <c r="A1919" s="94">
        <v>245</v>
      </c>
      <c r="B1919" s="153"/>
      <c r="C1919" s="49">
        <v>2969</v>
      </c>
      <c r="D1919" s="155" t="s">
        <v>235</v>
      </c>
      <c r="E1919" s="77"/>
      <c r="F1919" s="77"/>
      <c r="G1919" s="77"/>
      <c r="H1919" s="77"/>
      <c r="I1919" s="77"/>
      <c r="J1919" s="7" t="str">
        <f t="shared" si="81"/>
        <v/>
      </c>
      <c r="K1919" s="206"/>
    </row>
    <row r="1920" spans="1:11" hidden="1">
      <c r="A1920" s="93">
        <v>220</v>
      </c>
      <c r="B1920" s="153"/>
      <c r="C1920" s="156">
        <v>2970</v>
      </c>
      <c r="D1920" s="157" t="s">
        <v>236</v>
      </c>
      <c r="E1920" s="312"/>
      <c r="F1920" s="312"/>
      <c r="G1920" s="312"/>
      <c r="H1920" s="312"/>
      <c r="I1920" s="312"/>
      <c r="J1920" s="7" t="str">
        <f t="shared" si="81"/>
        <v/>
      </c>
      <c r="K1920" s="206"/>
    </row>
    <row r="1921" spans="1:11" hidden="1">
      <c r="A1921" s="94">
        <v>225</v>
      </c>
      <c r="B1921" s="153"/>
      <c r="C1921" s="49">
        <v>2989</v>
      </c>
      <c r="D1921" s="155" t="s">
        <v>237</v>
      </c>
      <c r="E1921" s="77"/>
      <c r="F1921" s="77"/>
      <c r="G1921" s="77"/>
      <c r="H1921" s="77"/>
      <c r="I1921" s="77"/>
      <c r="J1921" s="7" t="str">
        <f t="shared" si="81"/>
        <v/>
      </c>
      <c r="K1921" s="206"/>
    </row>
    <row r="1922" spans="1:11" hidden="1">
      <c r="A1922" s="94">
        <v>230</v>
      </c>
      <c r="B1922" s="48"/>
      <c r="C1922" s="49">
        <v>2990</v>
      </c>
      <c r="D1922" s="155" t="s">
        <v>238</v>
      </c>
      <c r="E1922" s="77"/>
      <c r="F1922" s="77"/>
      <c r="G1922" s="77"/>
      <c r="H1922" s="77"/>
      <c r="I1922" s="77"/>
      <c r="J1922" s="7" t="str">
        <f t="shared" si="81"/>
        <v/>
      </c>
      <c r="K1922" s="206"/>
    </row>
    <row r="1923" spans="1:11" hidden="1">
      <c r="A1923" s="94">
        <v>235</v>
      </c>
      <c r="B1923" s="48"/>
      <c r="C1923" s="49">
        <v>2991</v>
      </c>
      <c r="D1923" s="155" t="s">
        <v>239</v>
      </c>
      <c r="E1923" s="77"/>
      <c r="F1923" s="77"/>
      <c r="G1923" s="77"/>
      <c r="H1923" s="77"/>
      <c r="I1923" s="77"/>
      <c r="J1923" s="7" t="str">
        <f t="shared" si="81"/>
        <v/>
      </c>
      <c r="K1923" s="206"/>
    </row>
    <row r="1924" spans="1:11" hidden="1">
      <c r="A1924" s="94">
        <v>240</v>
      </c>
      <c r="B1924" s="48"/>
      <c r="C1924" s="49">
        <v>2992</v>
      </c>
      <c r="D1924" s="365" t="s">
        <v>240</v>
      </c>
      <c r="E1924" s="77"/>
      <c r="F1924" s="77"/>
      <c r="G1924" s="77"/>
      <c r="H1924" s="77"/>
      <c r="I1924" s="77"/>
      <c r="J1924" s="7" t="str">
        <f t="shared" si="81"/>
        <v/>
      </c>
      <c r="K1924" s="206"/>
    </row>
    <row r="1925" spans="1:11" hidden="1">
      <c r="A1925" s="94">
        <v>245</v>
      </c>
      <c r="B1925" s="141">
        <v>3300</v>
      </c>
      <c r="C1925" s="160" t="s">
        <v>241</v>
      </c>
      <c r="D1925" s="161"/>
      <c r="E1925" s="150">
        <f>SUM(E1926:E1930)</f>
        <v>0</v>
      </c>
      <c r="F1925" s="150">
        <f>SUM(F1926:F1930)</f>
        <v>0</v>
      </c>
      <c r="G1925" s="150">
        <f>SUM(G1926:G1930)</f>
        <v>0</v>
      </c>
      <c r="H1925" s="150">
        <f>SUM(H1926:H1930)</f>
        <v>0</v>
      </c>
      <c r="I1925" s="150">
        <f>SUM(I1926:I1930)</f>
        <v>0</v>
      </c>
      <c r="J1925" s="7" t="str">
        <f t="shared" si="81"/>
        <v/>
      </c>
      <c r="K1925" s="206"/>
    </row>
    <row r="1926" spans="1:11" hidden="1">
      <c r="A1926" s="93">
        <v>250</v>
      </c>
      <c r="B1926" s="71"/>
      <c r="C1926" s="49">
        <v>3301</v>
      </c>
      <c r="D1926" s="162" t="s">
        <v>242</v>
      </c>
      <c r="E1926" s="52">
        <v>0</v>
      </c>
      <c r="F1926" s="52">
        <v>0</v>
      </c>
      <c r="G1926" s="52">
        <v>0</v>
      </c>
      <c r="H1926" s="52">
        <v>0</v>
      </c>
      <c r="I1926" s="52">
        <v>0</v>
      </c>
      <c r="J1926" s="7" t="str">
        <f t="shared" si="81"/>
        <v/>
      </c>
      <c r="K1926" s="206"/>
    </row>
    <row r="1927" spans="1:11" hidden="1">
      <c r="A1927" s="94">
        <v>255</v>
      </c>
      <c r="B1927" s="71"/>
      <c r="C1927" s="49">
        <v>3302</v>
      </c>
      <c r="D1927" s="162" t="s">
        <v>243</v>
      </c>
      <c r="E1927" s="52">
        <v>0</v>
      </c>
      <c r="F1927" s="52">
        <v>0</v>
      </c>
      <c r="G1927" s="52">
        <v>0</v>
      </c>
      <c r="H1927" s="52">
        <v>0</v>
      </c>
      <c r="I1927" s="52">
        <v>0</v>
      </c>
      <c r="J1927" s="7" t="str">
        <f t="shared" ref="J1927:J1957" si="82">(IF(OR($E1927&lt;&gt;0,$F1927&lt;&gt;0,$G1927&lt;&gt;0,$H1927&lt;&gt;0,$I1927&lt;&gt;0),$J$2,""))</f>
        <v/>
      </c>
      <c r="K1927" s="206"/>
    </row>
    <row r="1928" spans="1:11" hidden="1">
      <c r="A1928" s="94">
        <v>265</v>
      </c>
      <c r="B1928" s="71"/>
      <c r="C1928" s="49">
        <v>3304</v>
      </c>
      <c r="D1928" s="162" t="s">
        <v>244</v>
      </c>
      <c r="E1928" s="52">
        <v>0</v>
      </c>
      <c r="F1928" s="52">
        <v>0</v>
      </c>
      <c r="G1928" s="52">
        <v>0</v>
      </c>
      <c r="H1928" s="52">
        <v>0</v>
      </c>
      <c r="I1928" s="52">
        <v>0</v>
      </c>
      <c r="J1928" s="7" t="str">
        <f t="shared" si="82"/>
        <v/>
      </c>
      <c r="K1928" s="206"/>
    </row>
    <row r="1929" spans="1:11" hidden="1">
      <c r="A1929" s="93">
        <v>270</v>
      </c>
      <c r="B1929" s="71"/>
      <c r="C1929" s="49">
        <v>3306</v>
      </c>
      <c r="D1929" s="162" t="s">
        <v>245</v>
      </c>
      <c r="E1929" s="52">
        <v>0</v>
      </c>
      <c r="F1929" s="52">
        <v>0</v>
      </c>
      <c r="G1929" s="52">
        <v>0</v>
      </c>
      <c r="H1929" s="52">
        <v>0</v>
      </c>
      <c r="I1929" s="52">
        <v>0</v>
      </c>
      <c r="J1929" s="7" t="str">
        <f t="shared" si="82"/>
        <v/>
      </c>
      <c r="K1929" s="206"/>
    </row>
    <row r="1930" spans="1:11" hidden="1">
      <c r="A1930" s="93">
        <v>290</v>
      </c>
      <c r="B1930" s="71"/>
      <c r="C1930" s="49">
        <v>3307</v>
      </c>
      <c r="D1930" s="162" t="s">
        <v>246</v>
      </c>
      <c r="E1930" s="52">
        <v>0</v>
      </c>
      <c r="F1930" s="52">
        <v>0</v>
      </c>
      <c r="G1930" s="52">
        <v>0</v>
      </c>
      <c r="H1930" s="52">
        <v>0</v>
      </c>
      <c r="I1930" s="52">
        <v>0</v>
      </c>
      <c r="J1930" s="7" t="str">
        <f t="shared" si="82"/>
        <v/>
      </c>
      <c r="K1930" s="206"/>
    </row>
    <row r="1931" spans="1:11" hidden="1">
      <c r="A1931" s="93">
        <v>320</v>
      </c>
      <c r="B1931" s="141">
        <v>3900</v>
      </c>
      <c r="C1931" s="471" t="s">
        <v>247</v>
      </c>
      <c r="D1931" s="471"/>
      <c r="E1931" s="82">
        <v>0</v>
      </c>
      <c r="F1931" s="82">
        <v>0</v>
      </c>
      <c r="G1931" s="82">
        <v>0</v>
      </c>
      <c r="H1931" s="82">
        <v>0</v>
      </c>
      <c r="I1931" s="82">
        <v>0</v>
      </c>
      <c r="J1931" s="7" t="str">
        <f t="shared" si="82"/>
        <v/>
      </c>
      <c r="K1931" s="206"/>
    </row>
    <row r="1932" spans="1:11" hidden="1">
      <c r="A1932" s="93">
        <v>330</v>
      </c>
      <c r="B1932" s="141">
        <v>4000</v>
      </c>
      <c r="C1932" s="471" t="s">
        <v>248</v>
      </c>
      <c r="D1932" s="471"/>
      <c r="E1932" s="362"/>
      <c r="F1932" s="362"/>
      <c r="G1932" s="362"/>
      <c r="H1932" s="362"/>
      <c r="I1932" s="362"/>
      <c r="J1932" s="7" t="str">
        <f t="shared" si="82"/>
        <v/>
      </c>
      <c r="K1932" s="206"/>
    </row>
    <row r="1933" spans="1:11" hidden="1">
      <c r="A1933" s="93">
        <v>350</v>
      </c>
      <c r="B1933" s="141">
        <v>4100</v>
      </c>
      <c r="C1933" s="471" t="s">
        <v>249</v>
      </c>
      <c r="D1933" s="471"/>
      <c r="E1933" s="362"/>
      <c r="F1933" s="362"/>
      <c r="G1933" s="362"/>
      <c r="H1933" s="362"/>
      <c r="I1933" s="362"/>
      <c r="J1933" s="7" t="str">
        <f t="shared" si="82"/>
        <v/>
      </c>
      <c r="K1933" s="206"/>
    </row>
    <row r="1934" spans="1:11" hidden="1">
      <c r="A1934" s="94">
        <v>355</v>
      </c>
      <c r="B1934" s="141">
        <v>4200</v>
      </c>
      <c r="C1934" s="471" t="s">
        <v>250</v>
      </c>
      <c r="D1934" s="471"/>
      <c r="E1934" s="150">
        <f>SUM(E1935:E1940)</f>
        <v>0</v>
      </c>
      <c r="F1934" s="150">
        <f>SUM(F1935:F1940)</f>
        <v>0</v>
      </c>
      <c r="G1934" s="150">
        <f>SUM(G1935:G1940)</f>
        <v>0</v>
      </c>
      <c r="H1934" s="150">
        <f>SUM(H1935:H1940)</f>
        <v>0</v>
      </c>
      <c r="I1934" s="150">
        <f>SUM(I1935:I1940)</f>
        <v>0</v>
      </c>
      <c r="J1934" s="7" t="str">
        <f t="shared" si="82"/>
        <v/>
      </c>
      <c r="K1934" s="206"/>
    </row>
    <row r="1935" spans="1:11" hidden="1">
      <c r="A1935" s="94">
        <v>355</v>
      </c>
      <c r="B1935" s="164"/>
      <c r="C1935" s="49">
        <v>4201</v>
      </c>
      <c r="D1935" s="50" t="s">
        <v>251</v>
      </c>
      <c r="E1935" s="77"/>
      <c r="F1935" s="77"/>
      <c r="G1935" s="77"/>
      <c r="H1935" s="77"/>
      <c r="I1935" s="77"/>
      <c r="J1935" s="7" t="str">
        <f t="shared" si="82"/>
        <v/>
      </c>
      <c r="K1935" s="206"/>
    </row>
    <row r="1936" spans="1:11" hidden="1">
      <c r="A1936" s="94">
        <v>375</v>
      </c>
      <c r="B1936" s="164"/>
      <c r="C1936" s="49">
        <v>4202</v>
      </c>
      <c r="D1936" s="50" t="s">
        <v>252</v>
      </c>
      <c r="E1936" s="77"/>
      <c r="F1936" s="77"/>
      <c r="G1936" s="77"/>
      <c r="H1936" s="77"/>
      <c r="I1936" s="77"/>
      <c r="J1936" s="7" t="str">
        <f t="shared" si="82"/>
        <v/>
      </c>
      <c r="K1936" s="206"/>
    </row>
    <row r="1937" spans="1:11" hidden="1">
      <c r="A1937" s="94">
        <v>380</v>
      </c>
      <c r="B1937" s="164"/>
      <c r="C1937" s="49">
        <v>4214</v>
      </c>
      <c r="D1937" s="50" t="s">
        <v>253</v>
      </c>
      <c r="E1937" s="77"/>
      <c r="F1937" s="77"/>
      <c r="G1937" s="77"/>
      <c r="H1937" s="77"/>
      <c r="I1937" s="77"/>
      <c r="J1937" s="7" t="str">
        <f t="shared" si="82"/>
        <v/>
      </c>
      <c r="K1937" s="206"/>
    </row>
    <row r="1938" spans="1:11" hidden="1">
      <c r="A1938" s="94">
        <v>385</v>
      </c>
      <c r="B1938" s="164"/>
      <c r="C1938" s="49">
        <v>4217</v>
      </c>
      <c r="D1938" s="50" t="s">
        <v>254</v>
      </c>
      <c r="E1938" s="77"/>
      <c r="F1938" s="77"/>
      <c r="G1938" s="77"/>
      <c r="H1938" s="77"/>
      <c r="I1938" s="77"/>
      <c r="J1938" s="7" t="str">
        <f t="shared" si="82"/>
        <v/>
      </c>
      <c r="K1938" s="206"/>
    </row>
    <row r="1939" spans="1:11" hidden="1">
      <c r="A1939" s="94">
        <v>390</v>
      </c>
      <c r="B1939" s="164"/>
      <c r="C1939" s="49">
        <v>4218</v>
      </c>
      <c r="D1939" s="76" t="s">
        <v>255</v>
      </c>
      <c r="E1939" s="77"/>
      <c r="F1939" s="77"/>
      <c r="G1939" s="77"/>
      <c r="H1939" s="77"/>
      <c r="I1939" s="77"/>
      <c r="J1939" s="7" t="str">
        <f t="shared" si="82"/>
        <v/>
      </c>
      <c r="K1939" s="206"/>
    </row>
    <row r="1940" spans="1:11" hidden="1">
      <c r="A1940" s="94">
        <v>390</v>
      </c>
      <c r="B1940" s="164"/>
      <c r="C1940" s="49">
        <v>4219</v>
      </c>
      <c r="D1940" s="104" t="s">
        <v>256</v>
      </c>
      <c r="E1940" s="77"/>
      <c r="F1940" s="77"/>
      <c r="G1940" s="77"/>
      <c r="H1940" s="77"/>
      <c r="I1940" s="77"/>
      <c r="J1940" s="7" t="str">
        <f t="shared" si="82"/>
        <v/>
      </c>
      <c r="K1940" s="206"/>
    </row>
    <row r="1941" spans="1:11" hidden="1">
      <c r="A1941" s="94">
        <v>395</v>
      </c>
      <c r="B1941" s="141">
        <v>4300</v>
      </c>
      <c r="C1941" s="471" t="s">
        <v>257</v>
      </c>
      <c r="D1941" s="471"/>
      <c r="E1941" s="150">
        <f>SUM(E1942:E1944)</f>
        <v>0</v>
      </c>
      <c r="F1941" s="150">
        <f>SUM(F1942:F1944)</f>
        <v>0</v>
      </c>
      <c r="G1941" s="150">
        <f>SUM(G1942:G1944)</f>
        <v>0</v>
      </c>
      <c r="H1941" s="150">
        <f>SUM(H1942:H1944)</f>
        <v>0</v>
      </c>
      <c r="I1941" s="150">
        <f>SUM(I1942:I1944)</f>
        <v>0</v>
      </c>
      <c r="J1941" s="7" t="str">
        <f t="shared" si="82"/>
        <v/>
      </c>
      <c r="K1941" s="206"/>
    </row>
    <row r="1942" spans="1:11" hidden="1">
      <c r="A1942" s="159">
        <v>397</v>
      </c>
      <c r="B1942" s="164"/>
      <c r="C1942" s="49">
        <v>4301</v>
      </c>
      <c r="D1942" s="76" t="s">
        <v>258</v>
      </c>
      <c r="E1942" s="77"/>
      <c r="F1942" s="77"/>
      <c r="G1942" s="77"/>
      <c r="H1942" s="77"/>
      <c r="I1942" s="77"/>
      <c r="J1942" s="7" t="str">
        <f t="shared" si="82"/>
        <v/>
      </c>
      <c r="K1942" s="206"/>
    </row>
    <row r="1943" spans="1:11" hidden="1">
      <c r="A1943" s="57">
        <v>398</v>
      </c>
      <c r="B1943" s="164"/>
      <c r="C1943" s="49">
        <v>4302</v>
      </c>
      <c r="D1943" s="50" t="s">
        <v>259</v>
      </c>
      <c r="E1943" s="77"/>
      <c r="F1943" s="77"/>
      <c r="G1943" s="77"/>
      <c r="H1943" s="77"/>
      <c r="I1943" s="77"/>
      <c r="J1943" s="7" t="str">
        <f t="shared" si="82"/>
        <v/>
      </c>
      <c r="K1943" s="206"/>
    </row>
    <row r="1944" spans="1:11" hidden="1">
      <c r="A1944" s="57">
        <v>399</v>
      </c>
      <c r="B1944" s="164"/>
      <c r="C1944" s="49">
        <v>4309</v>
      </c>
      <c r="D1944" s="80" t="s">
        <v>260</v>
      </c>
      <c r="E1944" s="77"/>
      <c r="F1944" s="77"/>
      <c r="G1944" s="77"/>
      <c r="H1944" s="77"/>
      <c r="I1944" s="77"/>
      <c r="J1944" s="7" t="str">
        <f t="shared" si="82"/>
        <v/>
      </c>
      <c r="K1944" s="206"/>
    </row>
    <row r="1945" spans="1:11" hidden="1">
      <c r="A1945" s="57">
        <v>400</v>
      </c>
      <c r="B1945" s="141">
        <v>4400</v>
      </c>
      <c r="C1945" s="471" t="s">
        <v>261</v>
      </c>
      <c r="D1945" s="471"/>
      <c r="E1945" s="362"/>
      <c r="F1945" s="362"/>
      <c r="G1945" s="362"/>
      <c r="H1945" s="362"/>
      <c r="I1945" s="362"/>
      <c r="J1945" s="7" t="str">
        <f t="shared" si="82"/>
        <v/>
      </c>
      <c r="K1945" s="206"/>
    </row>
    <row r="1946" spans="1:11" hidden="1">
      <c r="A1946" s="57">
        <v>401</v>
      </c>
      <c r="B1946" s="141">
        <v>4500</v>
      </c>
      <c r="C1946" s="471" t="s">
        <v>262</v>
      </c>
      <c r="D1946" s="471"/>
      <c r="E1946" s="362"/>
      <c r="F1946" s="362"/>
      <c r="G1946" s="362"/>
      <c r="H1946" s="362"/>
      <c r="I1946" s="362"/>
      <c r="J1946" s="7" t="str">
        <f t="shared" si="82"/>
        <v/>
      </c>
      <c r="K1946" s="206"/>
    </row>
    <row r="1947" spans="1:11" ht="15.75" hidden="1" customHeight="1">
      <c r="A1947" s="163">
        <v>404</v>
      </c>
      <c r="B1947" s="141">
        <v>4600</v>
      </c>
      <c r="C1947" s="473" t="s">
        <v>263</v>
      </c>
      <c r="D1947" s="473"/>
      <c r="E1947" s="362"/>
      <c r="F1947" s="362"/>
      <c r="G1947" s="362"/>
      <c r="H1947" s="362"/>
      <c r="I1947" s="362"/>
      <c r="J1947" s="7" t="str">
        <f t="shared" si="82"/>
        <v/>
      </c>
      <c r="K1947" s="206"/>
    </row>
    <row r="1948" spans="1:11" hidden="1">
      <c r="A1948" s="163">
        <v>404</v>
      </c>
      <c r="B1948" s="141">
        <v>4900</v>
      </c>
      <c r="C1948" s="471" t="s">
        <v>264</v>
      </c>
      <c r="D1948" s="471"/>
      <c r="E1948" s="150">
        <f>+E1949+E1950</f>
        <v>0</v>
      </c>
      <c r="F1948" s="150">
        <f>+F1949+F1950</f>
        <v>0</v>
      </c>
      <c r="G1948" s="150">
        <f>+G1949+G1950</f>
        <v>0</v>
      </c>
      <c r="H1948" s="150">
        <f>+H1949+H1950</f>
        <v>0</v>
      </c>
      <c r="I1948" s="150">
        <f>+I1949+I1950</f>
        <v>0</v>
      </c>
      <c r="J1948" s="7" t="str">
        <f t="shared" si="82"/>
        <v/>
      </c>
      <c r="K1948" s="206"/>
    </row>
    <row r="1949" spans="1:11" hidden="1">
      <c r="A1949" s="93">
        <v>440</v>
      </c>
      <c r="B1949" s="164"/>
      <c r="C1949" s="49">
        <v>4901</v>
      </c>
      <c r="D1949" s="80" t="s">
        <v>265</v>
      </c>
      <c r="E1949" s="77"/>
      <c r="F1949" s="77"/>
      <c r="G1949" s="77"/>
      <c r="H1949" s="77"/>
      <c r="I1949" s="77"/>
      <c r="J1949" s="7" t="str">
        <f t="shared" si="82"/>
        <v/>
      </c>
      <c r="K1949" s="206"/>
    </row>
    <row r="1950" spans="1:11" hidden="1">
      <c r="A1950" s="93">
        <v>450</v>
      </c>
      <c r="B1950" s="164"/>
      <c r="C1950" s="49">
        <v>4902</v>
      </c>
      <c r="D1950" s="80" t="s">
        <v>266</v>
      </c>
      <c r="E1950" s="77"/>
      <c r="F1950" s="77"/>
      <c r="G1950" s="77"/>
      <c r="H1950" s="77"/>
      <c r="I1950" s="77"/>
      <c r="J1950" s="7" t="str">
        <f t="shared" si="82"/>
        <v/>
      </c>
      <c r="K1950" s="206"/>
    </row>
    <row r="1951" spans="1:11">
      <c r="A1951" s="93">
        <v>495</v>
      </c>
      <c r="B1951" s="165">
        <v>5100</v>
      </c>
      <c r="C1951" s="470" t="s">
        <v>267</v>
      </c>
      <c r="D1951" s="470"/>
      <c r="E1951" s="366">
        <v>3216687</v>
      </c>
      <c r="F1951" s="366"/>
      <c r="G1951" s="366">
        <v>1500000</v>
      </c>
      <c r="H1951" s="366">
        <v>2000000</v>
      </c>
      <c r="I1951" s="366">
        <v>1500000</v>
      </c>
      <c r="J1951" s="7">
        <f t="shared" si="82"/>
        <v>1</v>
      </c>
      <c r="K1951" s="206"/>
    </row>
    <row r="1952" spans="1:11">
      <c r="A1952" s="94">
        <v>500</v>
      </c>
      <c r="B1952" s="165">
        <v>5200</v>
      </c>
      <c r="C1952" s="470" t="s">
        <v>268</v>
      </c>
      <c r="D1952" s="470"/>
      <c r="E1952" s="142">
        <f>SUM(E1953:E1959)</f>
        <v>3600</v>
      </c>
      <c r="F1952" s="142">
        <f>SUM(F1953:F1959)</f>
        <v>8000</v>
      </c>
      <c r="G1952" s="142">
        <f>SUM(G1953:G1959)</f>
        <v>20000</v>
      </c>
      <c r="H1952" s="142">
        <f>SUM(H1953:H1959)</f>
        <v>20000</v>
      </c>
      <c r="I1952" s="142">
        <f>SUM(I1953:I1959)</f>
        <v>20000</v>
      </c>
      <c r="J1952" s="7">
        <f t="shared" si="82"/>
        <v>1</v>
      </c>
      <c r="K1952" s="206"/>
    </row>
    <row r="1953" spans="1:11" hidden="1">
      <c r="A1953" s="94">
        <v>505</v>
      </c>
      <c r="B1953" s="167"/>
      <c r="C1953" s="168">
        <v>5201</v>
      </c>
      <c r="D1953" s="169" t="s">
        <v>269</v>
      </c>
      <c r="E1953" s="77"/>
      <c r="F1953" s="77"/>
      <c r="G1953" s="77"/>
      <c r="H1953" s="77"/>
      <c r="I1953" s="77"/>
      <c r="J1953" s="7" t="str">
        <f t="shared" si="82"/>
        <v/>
      </c>
      <c r="K1953" s="206"/>
    </row>
    <row r="1954" spans="1:11" hidden="1">
      <c r="A1954" s="94">
        <v>510</v>
      </c>
      <c r="B1954" s="167"/>
      <c r="C1954" s="168">
        <v>5202</v>
      </c>
      <c r="D1954" s="169" t="s">
        <v>270</v>
      </c>
      <c r="E1954" s="77"/>
      <c r="F1954" s="77"/>
      <c r="G1954" s="77"/>
      <c r="H1954" s="77"/>
      <c r="I1954" s="77"/>
      <c r="J1954" s="7" t="str">
        <f t="shared" si="82"/>
        <v/>
      </c>
      <c r="K1954" s="206"/>
    </row>
    <row r="1955" spans="1:11" hidden="1">
      <c r="A1955" s="94">
        <v>515</v>
      </c>
      <c r="B1955" s="167"/>
      <c r="C1955" s="168">
        <v>5203</v>
      </c>
      <c r="D1955" s="169" t="s">
        <v>271</v>
      </c>
      <c r="E1955" s="77"/>
      <c r="F1955" s="77"/>
      <c r="G1955" s="77"/>
      <c r="H1955" s="77"/>
      <c r="I1955" s="77"/>
      <c r="J1955" s="7" t="str">
        <f t="shared" si="82"/>
        <v/>
      </c>
      <c r="K1955" s="206"/>
    </row>
    <row r="1956" spans="1:11" hidden="1">
      <c r="A1956" s="94">
        <v>520</v>
      </c>
      <c r="B1956" s="167"/>
      <c r="C1956" s="168">
        <v>5204</v>
      </c>
      <c r="D1956" s="169" t="s">
        <v>272</v>
      </c>
      <c r="E1956" s="77"/>
      <c r="F1956" s="77"/>
      <c r="G1956" s="77"/>
      <c r="H1956" s="77"/>
      <c r="I1956" s="77"/>
      <c r="J1956" s="7" t="str">
        <f t="shared" si="82"/>
        <v/>
      </c>
      <c r="K1956" s="206"/>
    </row>
    <row r="1957" spans="1:11" hidden="1">
      <c r="A1957" s="94">
        <v>525</v>
      </c>
      <c r="B1957" s="167"/>
      <c r="C1957" s="168">
        <v>5205</v>
      </c>
      <c r="D1957" s="169" t="s">
        <v>273</v>
      </c>
      <c r="E1957" s="77"/>
      <c r="F1957" s="77"/>
      <c r="G1957" s="77"/>
      <c r="H1957" s="77"/>
      <c r="I1957" s="77"/>
      <c r="J1957" s="7" t="str">
        <f t="shared" si="82"/>
        <v/>
      </c>
      <c r="K1957" s="206"/>
    </row>
    <row r="1958" spans="1:11" ht="15.75" customHeight="1">
      <c r="A1958" s="94"/>
      <c r="B1958" s="167"/>
      <c r="C1958" s="168">
        <v>5206</v>
      </c>
      <c r="D1958" s="169" t="s">
        <v>274</v>
      </c>
      <c r="E1958" s="77"/>
      <c r="F1958" s="77"/>
      <c r="G1958" s="77"/>
      <c r="H1958" s="77"/>
      <c r="I1958" s="77"/>
      <c r="K1958" s="206"/>
    </row>
    <row r="1959" spans="1:11" ht="18" customHeight="1">
      <c r="A1959" s="94">
        <v>640</v>
      </c>
      <c r="B1959" s="167"/>
      <c r="C1959" s="168">
        <v>5219</v>
      </c>
      <c r="D1959" s="169" t="s">
        <v>275</v>
      </c>
      <c r="E1959" s="55">
        <v>3600</v>
      </c>
      <c r="F1959" s="55">
        <v>8000</v>
      </c>
      <c r="G1959" s="55">
        <v>20000</v>
      </c>
      <c r="H1959" s="55">
        <v>20000</v>
      </c>
      <c r="I1959" s="55">
        <v>20000</v>
      </c>
      <c r="J1959" s="7">
        <f t="shared" ref="J1959:J1978" si="83">(IF(OR($E1959&lt;&gt;0,$F1959&lt;&gt;0,$G1959&lt;&gt;0,$H1959&lt;&gt;0,$I1959&lt;&gt;0),$J$2,""))</f>
        <v>1</v>
      </c>
      <c r="K1959" s="206"/>
    </row>
    <row r="1960" spans="1:11" ht="2.25" customHeight="1">
      <c r="A1960" s="94">
        <v>645</v>
      </c>
      <c r="B1960" s="165">
        <v>5300</v>
      </c>
      <c r="C1960" s="470" t="s">
        <v>276</v>
      </c>
      <c r="D1960" s="470"/>
      <c r="E1960" s="150">
        <f>SUM(E1961:E1962)</f>
        <v>0</v>
      </c>
      <c r="F1960" s="150">
        <f>SUM(F1961:F1962)</f>
        <v>0</v>
      </c>
      <c r="G1960" s="150">
        <f>SUM(G1961:G1962)</f>
        <v>0</v>
      </c>
      <c r="H1960" s="150">
        <f>SUM(H1961:H1962)</f>
        <v>0</v>
      </c>
      <c r="I1960" s="150">
        <f>SUM(I1961:I1962)</f>
        <v>0</v>
      </c>
      <c r="J1960" s="7" t="str">
        <f t="shared" si="83"/>
        <v/>
      </c>
      <c r="K1960" s="206"/>
    </row>
    <row r="1961" spans="1:11" ht="28.5" hidden="1" customHeight="1">
      <c r="A1961" s="94">
        <v>650</v>
      </c>
      <c r="B1961" s="167"/>
      <c r="C1961" s="168">
        <v>5301</v>
      </c>
      <c r="D1961" s="169" t="s">
        <v>277</v>
      </c>
      <c r="E1961" s="77"/>
      <c r="F1961" s="77"/>
      <c r="G1961" s="77"/>
      <c r="H1961" s="77"/>
      <c r="I1961" s="77"/>
      <c r="J1961" s="7" t="str">
        <f t="shared" si="83"/>
        <v/>
      </c>
      <c r="K1961" s="206"/>
    </row>
    <row r="1962" spans="1:11" ht="24.75" hidden="1" customHeight="1">
      <c r="A1962" s="93">
        <v>655</v>
      </c>
      <c r="B1962" s="167"/>
      <c r="C1962" s="168">
        <v>5309</v>
      </c>
      <c r="D1962" s="169" t="s">
        <v>278</v>
      </c>
      <c r="E1962" s="77"/>
      <c r="F1962" s="77"/>
      <c r="G1962" s="77"/>
      <c r="H1962" s="77"/>
      <c r="I1962" s="77"/>
      <c r="J1962" s="7" t="str">
        <f t="shared" si="83"/>
        <v/>
      </c>
      <c r="K1962" s="206"/>
    </row>
    <row r="1963" spans="1:11" ht="27" hidden="1" customHeight="1">
      <c r="A1963" s="93">
        <v>665</v>
      </c>
      <c r="B1963" s="165">
        <v>5400</v>
      </c>
      <c r="C1963" s="470" t="s">
        <v>279</v>
      </c>
      <c r="D1963" s="470"/>
      <c r="E1963" s="362"/>
      <c r="F1963" s="362"/>
      <c r="G1963" s="362"/>
      <c r="H1963" s="362"/>
      <c r="I1963" s="362"/>
      <c r="J1963" s="7" t="str">
        <f t="shared" si="83"/>
        <v/>
      </c>
      <c r="K1963" s="206"/>
    </row>
    <row r="1964" spans="1:11" ht="27" hidden="1" customHeight="1">
      <c r="A1964" s="93">
        <v>675</v>
      </c>
      <c r="B1964" s="141">
        <v>5500</v>
      </c>
      <c r="C1964" s="471" t="s">
        <v>280</v>
      </c>
      <c r="D1964" s="471"/>
      <c r="E1964" s="150">
        <f>SUM(E1965:E1968)</f>
        <v>0</v>
      </c>
      <c r="F1964" s="150">
        <f>SUM(F1965:F1968)</f>
        <v>0</v>
      </c>
      <c r="G1964" s="150">
        <f>SUM(G1965:G1968)</f>
        <v>0</v>
      </c>
      <c r="H1964" s="150">
        <f>SUM(H1965:H1968)</f>
        <v>0</v>
      </c>
      <c r="I1964" s="150">
        <f>SUM(I1965:I1968)</f>
        <v>0</v>
      </c>
      <c r="J1964" s="7" t="str">
        <f t="shared" si="83"/>
        <v/>
      </c>
      <c r="K1964" s="206"/>
    </row>
    <row r="1965" spans="1:11" ht="17.25" hidden="1" customHeight="1">
      <c r="A1965" s="93">
        <v>685</v>
      </c>
      <c r="B1965" s="164"/>
      <c r="C1965" s="49">
        <v>5501</v>
      </c>
      <c r="D1965" s="76" t="s">
        <v>281</v>
      </c>
      <c r="E1965" s="77"/>
      <c r="F1965" s="77"/>
      <c r="G1965" s="77"/>
      <c r="H1965" s="77"/>
      <c r="I1965" s="77"/>
      <c r="J1965" s="7" t="str">
        <f t="shared" si="83"/>
        <v/>
      </c>
      <c r="K1965" s="206"/>
    </row>
    <row r="1966" spans="1:11" ht="26.25" hidden="1" customHeight="1">
      <c r="A1966" s="94">
        <v>690</v>
      </c>
      <c r="B1966" s="164"/>
      <c r="C1966" s="49">
        <v>5502</v>
      </c>
      <c r="D1966" s="76" t="s">
        <v>282</v>
      </c>
      <c r="E1966" s="77"/>
      <c r="F1966" s="77"/>
      <c r="G1966" s="77"/>
      <c r="H1966" s="77"/>
      <c r="I1966" s="77"/>
      <c r="J1966" s="7" t="str">
        <f t="shared" si="83"/>
        <v/>
      </c>
      <c r="K1966" s="206"/>
    </row>
    <row r="1967" spans="1:11" ht="17.25" hidden="1" customHeight="1">
      <c r="A1967" s="94">
        <v>695</v>
      </c>
      <c r="B1967" s="164"/>
      <c r="C1967" s="49">
        <v>5503</v>
      </c>
      <c r="D1967" s="50" t="s">
        <v>283</v>
      </c>
      <c r="E1967" s="77"/>
      <c r="F1967" s="77"/>
      <c r="G1967" s="77"/>
      <c r="H1967" s="77"/>
      <c r="I1967" s="77"/>
      <c r="J1967" s="7" t="str">
        <f t="shared" si="83"/>
        <v/>
      </c>
      <c r="K1967" s="206"/>
    </row>
    <row r="1968" spans="1:11" ht="25.5" hidden="1" customHeight="1">
      <c r="A1968" s="93">
        <v>700</v>
      </c>
      <c r="B1968" s="164"/>
      <c r="C1968" s="49">
        <v>5504</v>
      </c>
      <c r="D1968" s="76" t="s">
        <v>284</v>
      </c>
      <c r="E1968" s="77"/>
      <c r="F1968" s="77"/>
      <c r="G1968" s="77"/>
      <c r="H1968" s="77"/>
      <c r="I1968" s="77"/>
      <c r="J1968" s="7" t="str">
        <f t="shared" si="83"/>
        <v/>
      </c>
      <c r="K1968" s="206"/>
    </row>
    <row r="1969" spans="1:11" ht="17.25" hidden="1" customHeight="1">
      <c r="A1969" s="93">
        <v>710</v>
      </c>
      <c r="B1969" s="165">
        <v>5700</v>
      </c>
      <c r="C1969" s="472" t="s">
        <v>285</v>
      </c>
      <c r="D1969" s="472"/>
      <c r="E1969" s="150">
        <f>SUM(E1970:E1972)</f>
        <v>0</v>
      </c>
      <c r="F1969" s="150">
        <f>SUM(F1970:F1972)</f>
        <v>0</v>
      </c>
      <c r="G1969" s="150">
        <f>SUM(G1970:G1972)</f>
        <v>0</v>
      </c>
      <c r="H1969" s="150">
        <f>SUM(H1970:H1972)</f>
        <v>0</v>
      </c>
      <c r="I1969" s="150">
        <f>SUM(I1970:I1972)</f>
        <v>0</v>
      </c>
      <c r="J1969" s="7" t="str">
        <f t="shared" si="83"/>
        <v/>
      </c>
      <c r="K1969" s="206"/>
    </row>
    <row r="1970" spans="1:11" ht="23.25" hidden="1" customHeight="1">
      <c r="A1970" s="94">
        <v>715</v>
      </c>
      <c r="B1970" s="167"/>
      <c r="C1970" s="168">
        <v>5701</v>
      </c>
      <c r="D1970" s="169" t="s">
        <v>286</v>
      </c>
      <c r="E1970" s="77"/>
      <c r="F1970" s="77"/>
      <c r="G1970" s="77"/>
      <c r="H1970" s="77"/>
      <c r="I1970" s="77"/>
      <c r="J1970" s="7" t="str">
        <f t="shared" si="83"/>
        <v/>
      </c>
      <c r="K1970" s="206"/>
    </row>
    <row r="1971" spans="1:11" ht="33" hidden="1" customHeight="1">
      <c r="A1971" s="94">
        <v>720</v>
      </c>
      <c r="B1971" s="167"/>
      <c r="C1971" s="171">
        <v>5702</v>
      </c>
      <c r="D1971" s="172" t="s">
        <v>287</v>
      </c>
      <c r="E1971" s="280"/>
      <c r="F1971" s="280"/>
      <c r="G1971" s="280"/>
      <c r="H1971" s="280"/>
      <c r="I1971" s="280"/>
      <c r="J1971" s="7" t="str">
        <f t="shared" si="83"/>
        <v/>
      </c>
      <c r="K1971" s="206"/>
    </row>
    <row r="1972" spans="1:11" ht="21.75" hidden="1" customHeight="1">
      <c r="A1972" s="94">
        <v>725</v>
      </c>
      <c r="B1972" s="48"/>
      <c r="C1972" s="174">
        <v>4071</v>
      </c>
      <c r="D1972" s="175" t="s">
        <v>288</v>
      </c>
      <c r="E1972" s="77"/>
      <c r="F1972" s="77"/>
      <c r="G1972" s="77"/>
      <c r="H1972" s="77"/>
      <c r="I1972" s="77"/>
      <c r="J1972" s="7" t="str">
        <f t="shared" si="83"/>
        <v/>
      </c>
      <c r="K1972" s="206"/>
    </row>
    <row r="1973" spans="1:11" ht="24.75" hidden="1" customHeight="1">
      <c r="A1973" s="94">
        <v>730</v>
      </c>
      <c r="B1973" s="164"/>
      <c r="C1973" s="469" t="s">
        <v>289</v>
      </c>
      <c r="D1973" s="469"/>
      <c r="E1973" s="367"/>
      <c r="F1973" s="367"/>
      <c r="G1973" s="367"/>
      <c r="H1973" s="367"/>
      <c r="I1973" s="367"/>
      <c r="J1973" s="7" t="str">
        <f t="shared" si="83"/>
        <v/>
      </c>
      <c r="K1973" s="206"/>
    </row>
    <row r="1974" spans="1:11" ht="21.75" hidden="1" customHeight="1">
      <c r="A1974" s="94">
        <v>735</v>
      </c>
      <c r="B1974" s="176">
        <v>98</v>
      </c>
      <c r="C1974" s="469" t="s">
        <v>289</v>
      </c>
      <c r="D1974" s="469"/>
      <c r="E1974" s="369"/>
      <c r="F1974" s="369"/>
      <c r="G1974" s="369"/>
      <c r="H1974" s="369"/>
      <c r="I1974" s="369"/>
      <c r="J1974" s="7" t="str">
        <f t="shared" si="83"/>
        <v/>
      </c>
      <c r="K1974" s="206"/>
    </row>
    <row r="1975" spans="1:11" ht="13.5" hidden="1" customHeight="1">
      <c r="A1975" s="94">
        <v>740</v>
      </c>
      <c r="B1975" s="178"/>
      <c r="C1975" s="179"/>
      <c r="D1975" s="370"/>
      <c r="E1975" s="371"/>
      <c r="F1975" s="371"/>
      <c r="G1975" s="371"/>
      <c r="H1975" s="371"/>
      <c r="I1975" s="371"/>
      <c r="J1975" s="7" t="str">
        <f t="shared" si="83"/>
        <v/>
      </c>
      <c r="K1975" s="206"/>
    </row>
    <row r="1976" spans="1:11" ht="14.25" hidden="1" customHeight="1">
      <c r="A1976" s="94">
        <v>745</v>
      </c>
      <c r="B1976" s="181"/>
      <c r="C1976" s="5"/>
      <c r="D1976" s="180"/>
      <c r="E1976" s="117"/>
      <c r="F1976" s="117"/>
      <c r="G1976" s="117"/>
      <c r="H1976" s="117"/>
      <c r="I1976" s="117"/>
      <c r="J1976" s="7" t="str">
        <f t="shared" si="83"/>
        <v/>
      </c>
      <c r="K1976" s="206"/>
    </row>
    <row r="1977" spans="1:11" ht="17.25" hidden="1" customHeight="1">
      <c r="A1977" s="93">
        <v>750</v>
      </c>
      <c r="B1977" s="181"/>
      <c r="C1977" s="5"/>
      <c r="D1977" s="180"/>
      <c r="E1977" s="117"/>
      <c r="F1977" s="117"/>
      <c r="G1977" s="117"/>
      <c r="H1977" s="117"/>
      <c r="I1977" s="117"/>
      <c r="J1977" s="7" t="str">
        <f t="shared" si="83"/>
        <v/>
      </c>
      <c r="K1977" s="206"/>
    </row>
    <row r="1978" spans="1:11" ht="16.5" thickBot="1">
      <c r="A1978" s="94">
        <v>755</v>
      </c>
      <c r="B1978" s="183"/>
      <c r="C1978" s="183" t="s">
        <v>173</v>
      </c>
      <c r="D1978" s="384">
        <f>+B1978</f>
        <v>0</v>
      </c>
      <c r="E1978" s="185">
        <f>SUM(E1863,E1866,E1872,E1880,E1881,E1899,E1903,E1909,E1912,E1913,E1914,E1915,E1916,E1925,E1931,E1932,E1933,E1934,E1941,E1945,E1946,E1947,E1948,E1951,E1952,E1960,E1963,E1964,E1969)+E1974</f>
        <v>3382262</v>
      </c>
      <c r="F1978" s="185">
        <f>SUM(F1863,F1866,F1872,F1880,F1881,F1899,F1903,F1909,F1912,F1913,F1914,F1915,F1916,F1925,F1931,F1932,F1933,F1934,F1941,F1945,F1946,F1947,F1948,F1951,F1952,F1960,F1963,F1964,F1969)+F1974</f>
        <v>574150</v>
      </c>
      <c r="G1978" s="185">
        <f>SUM(G1863,G1866,G1872,G1880,G1881,G1899,G1903,G1909,G1912,G1913,G1914,G1915,G1916,G1925,G1931,G1932,G1933,G1934,G1941,G1945,G1946,G1947,G1948,G1951,G1952,G1960,G1963,G1964,G1969)+G1974</f>
        <v>1895420</v>
      </c>
      <c r="H1978" s="185">
        <f>SUM(H1863,H1866,H1872,H1880,H1881,H1899,H1903,H1909,H1912,H1913,H1914,H1915,H1916,H1925,H1931,H1932,H1933,H1934,H1941,H1945,H1946,H1947,H1948,H1951,H1952,H1960,H1963,H1964,H1969)+H1974</f>
        <v>2269100</v>
      </c>
      <c r="I1978" s="185">
        <f>SUM(I1863,I1866,I1872,I1880,I1881,I1899,I1903,I1909,I1912,I1913,I1914,I1915,I1916,I1925,I1931,I1932,I1933,I1934,I1941,I1945,I1946,I1947,I1948,I1951,I1952,I1960,I1963,I1964,I1969)+I1974</f>
        <v>1802340</v>
      </c>
      <c r="J1978" s="7">
        <f t="shared" si="83"/>
        <v>1</v>
      </c>
      <c r="K1978" s="373" t="str">
        <f>LEFT(C1860,1)</f>
        <v>8</v>
      </c>
    </row>
    <row r="1979" spans="1:11" ht="16.5" thickTop="1">
      <c r="A1979" s="94">
        <v>760</v>
      </c>
      <c r="B1979" s="374" t="s">
        <v>524</v>
      </c>
      <c r="C1979" s="375"/>
      <c r="J1979" s="7">
        <v>1</v>
      </c>
    </row>
    <row r="1980" spans="1:11">
      <c r="A1980" s="93">
        <v>765</v>
      </c>
      <c r="B1980" s="376"/>
      <c r="C1980" s="376"/>
      <c r="D1980" s="377"/>
      <c r="E1980" s="376"/>
      <c r="F1980" s="376"/>
      <c r="G1980" s="376"/>
      <c r="H1980" s="376"/>
      <c r="I1980" s="376"/>
      <c r="J1980" s="7">
        <v>1</v>
      </c>
    </row>
    <row r="1981" spans="1:11">
      <c r="A1981" s="93">
        <v>775</v>
      </c>
      <c r="B1981" s="378"/>
      <c r="C1981" s="378"/>
      <c r="D1981" s="378"/>
      <c r="E1981" s="378"/>
      <c r="F1981" s="378"/>
      <c r="G1981" s="378"/>
      <c r="H1981" s="378"/>
      <c r="I1981" s="378"/>
      <c r="J1981" s="7">
        <v>1</v>
      </c>
      <c r="K1981" s="378"/>
    </row>
    <row r="1982" spans="1:11" hidden="1">
      <c r="A1982" s="94">
        <v>780</v>
      </c>
      <c r="E1982" s="329"/>
      <c r="F1982" s="329"/>
      <c r="G1982" s="329"/>
      <c r="H1982" s="329"/>
      <c r="I1982" s="329"/>
      <c r="J1982" s="7" t="str">
        <f>(IF(OR($E1982&lt;&gt;0,$F1982&lt;&gt;0,$G1982&lt;&gt;0,$H1982&lt;&gt;0,$I1982&lt;&gt;0),$J$2,""))</f>
        <v/>
      </c>
    </row>
    <row r="1983" spans="1:11">
      <c r="A1983" s="94">
        <v>785</v>
      </c>
      <c r="E1983" s="329"/>
      <c r="F1983" s="329"/>
      <c r="G1983" s="329"/>
      <c r="H1983" s="329"/>
      <c r="I1983" s="329"/>
      <c r="J1983" s="7">
        <v>1</v>
      </c>
    </row>
    <row r="1984" spans="1:11" ht="15.75" customHeight="1">
      <c r="A1984" s="94">
        <v>790</v>
      </c>
      <c r="B1984" s="478" t="str">
        <f>$B$7</f>
        <v>ПРОГНОЗА ЗА ПЕРИОДА 2024-2027 г. НА ПОСТЪПЛЕНИЯТА ОТ МЕСТНИ ПРИХОДИ  И НА РАЗХОДИТЕ ЗА МЕСТНИ ДЕЙНОСТИ</v>
      </c>
      <c r="C1984" s="478"/>
      <c r="D1984" s="478"/>
      <c r="E1984" s="265"/>
      <c r="F1984" s="117"/>
      <c r="G1984" s="117"/>
      <c r="H1984" s="117"/>
      <c r="I1984" s="117"/>
      <c r="J1984" s="7">
        <v>1</v>
      </c>
    </row>
    <row r="1985" spans="1:11">
      <c r="A1985" s="94">
        <v>795</v>
      </c>
      <c r="B1985" s="5"/>
      <c r="C1985" s="5"/>
      <c r="D1985" s="6"/>
      <c r="E1985" s="341" t="s">
        <v>10</v>
      </c>
      <c r="F1985" s="341" t="s">
        <v>11</v>
      </c>
      <c r="G1985" s="342" t="s">
        <v>517</v>
      </c>
      <c r="H1985" s="343"/>
      <c r="I1985" s="344"/>
      <c r="J1985" s="7">
        <v>1</v>
      </c>
    </row>
    <row r="1986" spans="1:11" ht="18.75" customHeight="1">
      <c r="A1986" s="93">
        <v>805</v>
      </c>
      <c r="B1986" s="479" t="str">
        <f>$B$9</f>
        <v>Община Първомай</v>
      </c>
      <c r="C1986" s="479"/>
      <c r="D1986" s="479"/>
      <c r="E1986" s="18">
        <f>$E$9</f>
        <v>45292</v>
      </c>
      <c r="F1986" s="19">
        <f>$F$9</f>
        <v>46752</v>
      </c>
      <c r="G1986" s="117"/>
      <c r="H1986" s="117"/>
      <c r="I1986" s="117"/>
      <c r="J1986" s="7">
        <v>1</v>
      </c>
    </row>
    <row r="1987" spans="1:11">
      <c r="A1987" s="94">
        <v>810</v>
      </c>
      <c r="B1987" s="5" t="str">
        <f>$B$10</f>
        <v>(наименование на разпоредителя с бюджет)</v>
      </c>
      <c r="C1987" s="5"/>
      <c r="D1987" s="6"/>
      <c r="E1987" s="117"/>
      <c r="F1987" s="117"/>
      <c r="G1987" s="117"/>
      <c r="H1987" s="117"/>
      <c r="I1987" s="117"/>
      <c r="J1987" s="7">
        <v>1</v>
      </c>
    </row>
    <row r="1988" spans="1:11">
      <c r="A1988" s="94">
        <v>815</v>
      </c>
      <c r="B1988" s="5"/>
      <c r="C1988" s="5"/>
      <c r="D1988" s="6"/>
      <c r="E1988" s="117"/>
      <c r="F1988" s="117"/>
      <c r="G1988" s="117"/>
      <c r="H1988" s="117"/>
      <c r="I1988" s="117"/>
      <c r="J1988" s="7">
        <v>1</v>
      </c>
    </row>
    <row r="1989" spans="1:11" ht="19.5" customHeight="1">
      <c r="A1989" s="86">
        <v>525</v>
      </c>
      <c r="B1989" s="474" t="str">
        <f>$B$12</f>
        <v>Първомай</v>
      </c>
      <c r="C1989" s="474"/>
      <c r="D1989" s="474"/>
      <c r="E1989" s="16" t="s">
        <v>176</v>
      </c>
      <c r="F1989" s="379" t="str">
        <f>$F$12</f>
        <v>6610</v>
      </c>
      <c r="G1989" s="117"/>
      <c r="H1989" s="117"/>
      <c r="I1989" s="117"/>
      <c r="J1989" s="7">
        <v>1</v>
      </c>
    </row>
    <row r="1990" spans="1:11">
      <c r="A1990" s="93">
        <v>820</v>
      </c>
      <c r="B1990" s="23" t="str">
        <f>$B$13</f>
        <v>(наименование на първостепенния разпоредител с бюджет)</v>
      </c>
      <c r="C1990" s="5"/>
      <c r="D1990" s="6"/>
      <c r="E1990" s="265"/>
      <c r="F1990" s="117"/>
      <c r="G1990" s="117"/>
      <c r="H1990" s="117"/>
      <c r="I1990" s="117"/>
      <c r="J1990" s="7">
        <v>1</v>
      </c>
    </row>
    <row r="1991" spans="1:11">
      <c r="A1991" s="94">
        <v>821</v>
      </c>
      <c r="B1991" s="121"/>
      <c r="C1991" s="117"/>
      <c r="D1991" s="213"/>
      <c r="E1991" s="117"/>
      <c r="F1991" s="117"/>
      <c r="G1991" s="117"/>
      <c r="H1991" s="117"/>
      <c r="I1991" s="117"/>
      <c r="J1991" s="7">
        <v>1</v>
      </c>
    </row>
    <row r="1992" spans="1:11">
      <c r="A1992" s="94">
        <v>822</v>
      </c>
      <c r="B1992" s="5"/>
      <c r="C1992" s="5"/>
      <c r="D1992" s="6"/>
      <c r="E1992" s="117"/>
      <c r="F1992" s="117"/>
      <c r="G1992" s="117"/>
      <c r="H1992" s="117"/>
      <c r="I1992" s="117"/>
      <c r="J1992" s="7">
        <v>1</v>
      </c>
    </row>
    <row r="1993" spans="1:11" ht="16.5">
      <c r="A1993" s="94">
        <v>823</v>
      </c>
      <c r="B1993" s="125"/>
      <c r="C1993" s="126"/>
      <c r="D1993" s="346" t="s">
        <v>518</v>
      </c>
      <c r="E1993" s="33" t="str">
        <f>$E$19</f>
        <v>Годишен отчет</v>
      </c>
      <c r="F1993" s="34" t="str">
        <f>$F$19</f>
        <v>Проект на бюджет</v>
      </c>
      <c r="G1993" s="34" t="str">
        <f>$G$19</f>
        <v>Прогноза</v>
      </c>
      <c r="H1993" s="34" t="str">
        <f>$H$19</f>
        <v>Прогноза</v>
      </c>
      <c r="I1993" s="34" t="str">
        <f>$I$19</f>
        <v>Прогноза</v>
      </c>
      <c r="J1993" s="7">
        <v>1</v>
      </c>
    </row>
    <row r="1994" spans="1:11">
      <c r="A1994" s="94">
        <v>825</v>
      </c>
      <c r="B1994" s="128" t="s">
        <v>23</v>
      </c>
      <c r="C1994" s="129" t="s">
        <v>24</v>
      </c>
      <c r="D1994" s="347" t="s">
        <v>519</v>
      </c>
      <c r="E1994" s="37">
        <f>$E$20</f>
        <v>2023</v>
      </c>
      <c r="F1994" s="38">
        <f>$F$20</f>
        <v>2024</v>
      </c>
      <c r="G1994" s="38">
        <f>$G$20</f>
        <v>2025</v>
      </c>
      <c r="H1994" s="38">
        <f>$H$20</f>
        <v>2026</v>
      </c>
      <c r="I1994" s="38">
        <f>$I$20</f>
        <v>2027</v>
      </c>
      <c r="J1994" s="7">
        <v>1</v>
      </c>
    </row>
    <row r="1995" spans="1:11" ht="18.75">
      <c r="A1995" s="94"/>
      <c r="B1995" s="132"/>
      <c r="C1995" s="133"/>
      <c r="D1995" s="348" t="s">
        <v>179</v>
      </c>
      <c r="E1995" s="42"/>
      <c r="F1995" s="42"/>
      <c r="G1995" s="43"/>
      <c r="H1995" s="42"/>
      <c r="I1995" s="42"/>
      <c r="J1995" s="7">
        <v>1</v>
      </c>
    </row>
    <row r="1996" spans="1:11">
      <c r="A1996" s="94"/>
      <c r="B1996" s="349"/>
      <c r="C1996" s="380" t="e">
        <f>VLOOKUP(D1996,OP_LIST2,2,FALSE())</f>
        <v>#N/A</v>
      </c>
      <c r="D1996" s="381"/>
      <c r="E1996" s="140"/>
      <c r="F1996" s="140"/>
      <c r="G1996" s="140"/>
      <c r="H1996" s="140"/>
      <c r="I1996" s="140"/>
      <c r="J1996" s="7">
        <v>1</v>
      </c>
    </row>
    <row r="1997" spans="1:11">
      <c r="A1997" s="94"/>
      <c r="B1997" s="352"/>
      <c r="C1997" s="353">
        <f>VLOOKUP(D1998,GROUPS2,2,FALSE())</f>
        <v>805</v>
      </c>
      <c r="D1997" s="381" t="s">
        <v>520</v>
      </c>
      <c r="E1997" s="139"/>
      <c r="F1997" s="139"/>
      <c r="G1997" s="139"/>
      <c r="H1997" s="139"/>
      <c r="I1997" s="139"/>
      <c r="J1997" s="7">
        <v>1</v>
      </c>
    </row>
    <row r="1998" spans="1:11">
      <c r="A1998" s="94"/>
      <c r="B1998" s="354"/>
      <c r="C1998" s="382">
        <f>+C1997</f>
        <v>805</v>
      </c>
      <c r="D1998" s="383" t="s">
        <v>534</v>
      </c>
      <c r="E1998" s="139"/>
      <c r="F1998" s="139"/>
      <c r="G1998" s="139"/>
      <c r="H1998" s="139"/>
      <c r="I1998" s="139"/>
      <c r="J1998" s="7">
        <v>1</v>
      </c>
    </row>
    <row r="1999" spans="1:11">
      <c r="A1999" s="94"/>
      <c r="B1999" s="357"/>
      <c r="C1999" s="358"/>
      <c r="D1999" s="359" t="s">
        <v>522</v>
      </c>
      <c r="E1999" s="360"/>
      <c r="F1999" s="360"/>
      <c r="G1999" s="360"/>
      <c r="H1999" s="360"/>
      <c r="I1999" s="360"/>
      <c r="J1999" s="7">
        <v>1</v>
      </c>
    </row>
    <row r="2000" spans="1:11" ht="15.75" hidden="1" customHeight="1">
      <c r="A2000" s="94"/>
      <c r="B2000" s="141">
        <v>100</v>
      </c>
      <c r="C2000" s="475" t="s">
        <v>180</v>
      </c>
      <c r="D2000" s="475"/>
      <c r="E2000" s="150">
        <f>SUM(E2001:E2002)</f>
        <v>0</v>
      </c>
      <c r="F2000" s="150">
        <f>SUM(F2001:F2002)</f>
        <v>0</v>
      </c>
      <c r="G2000" s="150">
        <f>SUM(G2001:G2002)</f>
        <v>0</v>
      </c>
      <c r="H2000" s="150">
        <f>SUM(H2001:H2002)</f>
        <v>0</v>
      </c>
      <c r="I2000" s="150">
        <f>SUM(I2001:I2002)</f>
        <v>0</v>
      </c>
      <c r="J2000" s="7" t="str">
        <f t="shared" ref="J2000:J2022" si="84">(IF(OR($E2000&lt;&gt;0,$F2000&lt;&gt;0,$G2000&lt;&gt;0,$H2000&lt;&gt;0,$I2000&lt;&gt;0),$J$2,""))</f>
        <v/>
      </c>
      <c r="K2000" s="206"/>
    </row>
    <row r="2001" spans="1:11" hidden="1">
      <c r="A2001" s="94"/>
      <c r="B2001" s="67"/>
      <c r="C2001" s="49">
        <v>101</v>
      </c>
      <c r="D2001" s="50" t="s">
        <v>181</v>
      </c>
      <c r="E2001" s="77"/>
      <c r="F2001" s="77"/>
      <c r="G2001" s="77"/>
      <c r="H2001" s="77"/>
      <c r="I2001" s="77"/>
      <c r="J2001" s="7" t="str">
        <f t="shared" si="84"/>
        <v/>
      </c>
      <c r="K2001" s="206"/>
    </row>
    <row r="2002" spans="1:11" hidden="1">
      <c r="B2002" s="67"/>
      <c r="C2002" s="49">
        <v>102</v>
      </c>
      <c r="D2002" s="50" t="s">
        <v>182</v>
      </c>
      <c r="E2002" s="77"/>
      <c r="F2002" s="77"/>
      <c r="G2002" s="77"/>
      <c r="H2002" s="77"/>
      <c r="I2002" s="77"/>
      <c r="J2002" s="7" t="str">
        <f t="shared" si="84"/>
        <v/>
      </c>
      <c r="K2002" s="206"/>
    </row>
    <row r="2003" spans="1:11" hidden="1">
      <c r="B2003" s="141">
        <v>200</v>
      </c>
      <c r="C2003" s="476" t="s">
        <v>183</v>
      </c>
      <c r="D2003" s="476"/>
      <c r="E2003" s="150">
        <f>SUM(E2004:E2008)</f>
        <v>0</v>
      </c>
      <c r="F2003" s="150">
        <f>SUM(F2004:F2008)</f>
        <v>0</v>
      </c>
      <c r="G2003" s="150">
        <f>SUM(G2004:G2008)</f>
        <v>0</v>
      </c>
      <c r="H2003" s="150">
        <f>SUM(H2004:H2008)</f>
        <v>0</v>
      </c>
      <c r="I2003" s="150">
        <f>SUM(I2004:I2008)</f>
        <v>0</v>
      </c>
      <c r="J2003" s="7" t="str">
        <f t="shared" si="84"/>
        <v/>
      </c>
      <c r="K2003" s="206"/>
    </row>
    <row r="2004" spans="1:11" hidden="1">
      <c r="B2004" s="71"/>
      <c r="C2004" s="49">
        <v>201</v>
      </c>
      <c r="D2004" s="50" t="s">
        <v>184</v>
      </c>
      <c r="E2004" s="77"/>
      <c r="F2004" s="77"/>
      <c r="G2004" s="77"/>
      <c r="H2004" s="77"/>
      <c r="I2004" s="77"/>
      <c r="J2004" s="7" t="str">
        <f t="shared" si="84"/>
        <v/>
      </c>
      <c r="K2004" s="206"/>
    </row>
    <row r="2005" spans="1:11" hidden="1">
      <c r="B2005" s="48"/>
      <c r="C2005" s="49">
        <v>202</v>
      </c>
      <c r="D2005" s="76" t="s">
        <v>185</v>
      </c>
      <c r="E2005" s="77"/>
      <c r="F2005" s="77"/>
      <c r="G2005" s="77"/>
      <c r="H2005" s="77"/>
      <c r="I2005" s="77"/>
      <c r="J2005" s="7" t="str">
        <f t="shared" si="84"/>
        <v/>
      </c>
      <c r="K2005" s="206"/>
    </row>
    <row r="2006" spans="1:11" hidden="1">
      <c r="B2006" s="48"/>
      <c r="C2006" s="49">
        <v>205</v>
      </c>
      <c r="D2006" s="76" t="s">
        <v>186</v>
      </c>
      <c r="E2006" s="77"/>
      <c r="F2006" s="77"/>
      <c r="G2006" s="77"/>
      <c r="H2006" s="77"/>
      <c r="I2006" s="77"/>
      <c r="J2006" s="7" t="str">
        <f t="shared" si="84"/>
        <v/>
      </c>
      <c r="K2006" s="206"/>
    </row>
    <row r="2007" spans="1:11" hidden="1">
      <c r="B2007" s="48"/>
      <c r="C2007" s="49">
        <v>208</v>
      </c>
      <c r="D2007" s="79" t="s">
        <v>187</v>
      </c>
      <c r="E2007" s="77"/>
      <c r="F2007" s="77"/>
      <c r="G2007" s="77"/>
      <c r="H2007" s="77"/>
      <c r="I2007" s="77"/>
      <c r="J2007" s="7" t="str">
        <f t="shared" si="84"/>
        <v/>
      </c>
      <c r="K2007" s="206"/>
    </row>
    <row r="2008" spans="1:11" hidden="1">
      <c r="B2008" s="71"/>
      <c r="C2008" s="49">
        <v>209</v>
      </c>
      <c r="D2008" s="80" t="s">
        <v>188</v>
      </c>
      <c r="E2008" s="77"/>
      <c r="F2008" s="77"/>
      <c r="G2008" s="77"/>
      <c r="H2008" s="77"/>
      <c r="I2008" s="77"/>
      <c r="J2008" s="7" t="str">
        <f t="shared" si="84"/>
        <v/>
      </c>
      <c r="K2008" s="206"/>
    </row>
    <row r="2009" spans="1:11" hidden="1">
      <c r="B2009" s="141">
        <v>500</v>
      </c>
      <c r="C2009" s="476" t="s">
        <v>189</v>
      </c>
      <c r="D2009" s="476"/>
      <c r="E2009" s="150">
        <f>SUM(E2010:E2016)</f>
        <v>0</v>
      </c>
      <c r="F2009" s="150">
        <f>SUM(F2010:F2016)</f>
        <v>0</v>
      </c>
      <c r="G2009" s="150">
        <f>SUM(G2010:G2016)</f>
        <v>0</v>
      </c>
      <c r="H2009" s="150">
        <f>SUM(H2010:H2016)</f>
        <v>0</v>
      </c>
      <c r="I2009" s="150">
        <f>SUM(I2010:I2016)</f>
        <v>0</v>
      </c>
      <c r="J2009" s="7" t="str">
        <f t="shared" si="84"/>
        <v/>
      </c>
      <c r="K2009" s="206"/>
    </row>
    <row r="2010" spans="1:11" hidden="1">
      <c r="B2010" s="71"/>
      <c r="C2010" s="146">
        <v>551</v>
      </c>
      <c r="D2010" s="147" t="s">
        <v>190</v>
      </c>
      <c r="E2010" s="77"/>
      <c r="F2010" s="77"/>
      <c r="G2010" s="77"/>
      <c r="H2010" s="77"/>
      <c r="I2010" s="77"/>
      <c r="J2010" s="7" t="str">
        <f t="shared" si="84"/>
        <v/>
      </c>
      <c r="K2010" s="206"/>
    </row>
    <row r="2011" spans="1:11" hidden="1">
      <c r="B2011" s="71"/>
      <c r="C2011" s="146">
        <v>552</v>
      </c>
      <c r="D2011" s="147" t="s">
        <v>191</v>
      </c>
      <c r="E2011" s="77"/>
      <c r="F2011" s="77"/>
      <c r="G2011" s="77"/>
      <c r="H2011" s="77"/>
      <c r="I2011" s="77"/>
      <c r="J2011" s="7" t="str">
        <f t="shared" si="84"/>
        <v/>
      </c>
      <c r="K2011" s="206"/>
    </row>
    <row r="2012" spans="1:11" hidden="1">
      <c r="B2012" s="148"/>
      <c r="C2012" s="146">
        <v>558</v>
      </c>
      <c r="D2012" s="149" t="s">
        <v>49</v>
      </c>
      <c r="E2012" s="52">
        <v>0</v>
      </c>
      <c r="F2012" s="52">
        <v>0</v>
      </c>
      <c r="G2012" s="52">
        <v>0</v>
      </c>
      <c r="H2012" s="52">
        <v>0</v>
      </c>
      <c r="I2012" s="52">
        <v>0</v>
      </c>
      <c r="J2012" s="7" t="str">
        <f t="shared" si="84"/>
        <v/>
      </c>
      <c r="K2012" s="206"/>
    </row>
    <row r="2013" spans="1:11" hidden="1">
      <c r="B2013" s="148"/>
      <c r="C2013" s="146">
        <v>560</v>
      </c>
      <c r="D2013" s="149" t="s">
        <v>192</v>
      </c>
      <c r="E2013" s="77"/>
      <c r="F2013" s="77"/>
      <c r="G2013" s="77"/>
      <c r="H2013" s="77"/>
      <c r="I2013" s="77"/>
      <c r="J2013" s="7" t="str">
        <f t="shared" si="84"/>
        <v/>
      </c>
      <c r="K2013" s="206"/>
    </row>
    <row r="2014" spans="1:11" hidden="1">
      <c r="B2014" s="148"/>
      <c r="C2014" s="146">
        <v>580</v>
      </c>
      <c r="D2014" s="147" t="s">
        <v>193</v>
      </c>
      <c r="E2014" s="77"/>
      <c r="F2014" s="77"/>
      <c r="G2014" s="77"/>
      <c r="H2014" s="77"/>
      <c r="I2014" s="77"/>
      <c r="J2014" s="7" t="str">
        <f t="shared" si="84"/>
        <v/>
      </c>
      <c r="K2014" s="206"/>
    </row>
    <row r="2015" spans="1:11" hidden="1">
      <c r="B2015" s="71"/>
      <c r="C2015" s="146">
        <v>588</v>
      </c>
      <c r="D2015" s="147" t="s">
        <v>194</v>
      </c>
      <c r="E2015" s="52">
        <v>0</v>
      </c>
      <c r="F2015" s="52">
        <v>0</v>
      </c>
      <c r="G2015" s="52">
        <v>0</v>
      </c>
      <c r="H2015" s="52">
        <v>0</v>
      </c>
      <c r="I2015" s="52">
        <v>0</v>
      </c>
      <c r="J2015" s="7" t="str">
        <f t="shared" si="84"/>
        <v/>
      </c>
      <c r="K2015" s="206"/>
    </row>
    <row r="2016" spans="1:11" hidden="1">
      <c r="B2016" s="71"/>
      <c r="C2016" s="49">
        <v>590</v>
      </c>
      <c r="D2016" s="147" t="s">
        <v>195</v>
      </c>
      <c r="E2016" s="77"/>
      <c r="F2016" s="77"/>
      <c r="G2016" s="77"/>
      <c r="H2016" s="77"/>
      <c r="I2016" s="77"/>
      <c r="J2016" s="7" t="str">
        <f t="shared" si="84"/>
        <v/>
      </c>
      <c r="K2016" s="206"/>
    </row>
    <row r="2017" spans="1:11" ht="15.75" hidden="1" customHeight="1">
      <c r="A2017" s="93">
        <v>5</v>
      </c>
      <c r="B2017" s="141">
        <v>800</v>
      </c>
      <c r="C2017" s="477" t="s">
        <v>196</v>
      </c>
      <c r="D2017" s="477"/>
      <c r="E2017" s="362"/>
      <c r="F2017" s="362"/>
      <c r="G2017" s="362"/>
      <c r="H2017" s="362"/>
      <c r="I2017" s="362"/>
      <c r="J2017" s="7" t="str">
        <f t="shared" si="84"/>
        <v/>
      </c>
      <c r="K2017" s="206"/>
    </row>
    <row r="2018" spans="1:11">
      <c r="A2018" s="94">
        <v>10</v>
      </c>
      <c r="B2018" s="141">
        <v>1000</v>
      </c>
      <c r="C2018" s="476" t="s">
        <v>197</v>
      </c>
      <c r="D2018" s="476"/>
      <c r="E2018" s="142">
        <f>SUM(E2019:E2036)</f>
        <v>420</v>
      </c>
      <c r="F2018" s="142">
        <f>SUM(F2019:F2036)</f>
        <v>0</v>
      </c>
      <c r="G2018" s="142">
        <f>SUM(G2019:G2036)</f>
        <v>1000</v>
      </c>
      <c r="H2018" s="142">
        <f>SUM(H2019:H2036)</f>
        <v>1000</v>
      </c>
      <c r="I2018" s="142">
        <f>SUM(I2019:I2036)</f>
        <v>1000</v>
      </c>
      <c r="J2018" s="7">
        <f t="shared" si="84"/>
        <v>1</v>
      </c>
      <c r="K2018" s="206"/>
    </row>
    <row r="2019" spans="1:11" hidden="1">
      <c r="A2019" s="94">
        <v>15</v>
      </c>
      <c r="B2019" s="48"/>
      <c r="C2019" s="49">
        <v>1011</v>
      </c>
      <c r="D2019" s="76" t="s">
        <v>198</v>
      </c>
      <c r="E2019" s="77"/>
      <c r="F2019" s="77"/>
      <c r="G2019" s="77"/>
      <c r="H2019" s="77"/>
      <c r="I2019" s="77"/>
      <c r="J2019" s="7" t="str">
        <f t="shared" si="84"/>
        <v/>
      </c>
      <c r="K2019" s="206"/>
    </row>
    <row r="2020" spans="1:11" hidden="1">
      <c r="A2020" s="93">
        <v>35</v>
      </c>
      <c r="B2020" s="48"/>
      <c r="C2020" s="49">
        <v>1012</v>
      </c>
      <c r="D2020" s="76" t="s">
        <v>199</v>
      </c>
      <c r="E2020" s="77"/>
      <c r="F2020" s="77"/>
      <c r="G2020" s="77"/>
      <c r="H2020" s="77"/>
      <c r="I2020" s="77"/>
      <c r="J2020" s="7" t="str">
        <f t="shared" si="84"/>
        <v/>
      </c>
      <c r="K2020" s="206"/>
    </row>
    <row r="2021" spans="1:11" hidden="1">
      <c r="A2021" s="94">
        <v>40</v>
      </c>
      <c r="B2021" s="48"/>
      <c r="C2021" s="49">
        <v>1013</v>
      </c>
      <c r="D2021" s="76" t="s">
        <v>200</v>
      </c>
      <c r="E2021" s="77"/>
      <c r="F2021" s="77"/>
      <c r="G2021" s="77"/>
      <c r="H2021" s="77"/>
      <c r="I2021" s="77"/>
      <c r="J2021" s="7" t="str">
        <f t="shared" si="84"/>
        <v/>
      </c>
      <c r="K2021" s="206"/>
    </row>
    <row r="2022" spans="1:11" hidden="1">
      <c r="A2022" s="94">
        <v>45</v>
      </c>
      <c r="B2022" s="48"/>
      <c r="C2022" s="49">
        <v>1014</v>
      </c>
      <c r="D2022" s="76" t="s">
        <v>201</v>
      </c>
      <c r="E2022" s="77"/>
      <c r="F2022" s="77"/>
      <c r="G2022" s="77"/>
      <c r="H2022" s="77"/>
      <c r="I2022" s="77"/>
      <c r="J2022" s="7" t="str">
        <f t="shared" si="84"/>
        <v/>
      </c>
      <c r="K2022" s="206"/>
    </row>
    <row r="2023" spans="1:11">
      <c r="A2023" s="94"/>
      <c r="B2023" s="48"/>
      <c r="C2023" s="49">
        <v>1015</v>
      </c>
      <c r="D2023" s="76" t="s">
        <v>202</v>
      </c>
      <c r="E2023" s="55"/>
      <c r="F2023" s="55"/>
      <c r="G2023" s="55">
        <v>1000</v>
      </c>
      <c r="H2023" s="55">
        <v>1000</v>
      </c>
      <c r="I2023" s="55">
        <v>1000</v>
      </c>
      <c r="K2023" s="206"/>
    </row>
    <row r="2024" spans="1:11">
      <c r="A2024" s="94">
        <v>50</v>
      </c>
      <c r="B2024" s="48"/>
      <c r="C2024" s="49">
        <v>1020</v>
      </c>
      <c r="D2024" s="50" t="s">
        <v>204</v>
      </c>
      <c r="E2024" s="55">
        <v>420</v>
      </c>
      <c r="F2024" s="55"/>
      <c r="G2024" s="55"/>
      <c r="H2024" s="55"/>
      <c r="I2024" s="55"/>
      <c r="J2024" s="7">
        <f t="shared" ref="J2024:J2055" si="85">(IF(OR($E2024&lt;&gt;0,$F2024&lt;&gt;0,$G2024&lt;&gt;0,$H2024&lt;&gt;0,$I2024&lt;&gt;0),$J$2,""))</f>
        <v>1</v>
      </c>
      <c r="K2024" s="206"/>
    </row>
    <row r="2025" spans="1:11" hidden="1">
      <c r="A2025" s="94">
        <v>55</v>
      </c>
      <c r="B2025" s="48"/>
      <c r="C2025" s="58">
        <v>1016</v>
      </c>
      <c r="D2025" s="78" t="s">
        <v>203</v>
      </c>
      <c r="E2025" s="280"/>
      <c r="F2025" s="280"/>
      <c r="G2025" s="280"/>
      <c r="H2025" s="280"/>
      <c r="I2025" s="280"/>
      <c r="J2025" s="7" t="str">
        <f t="shared" si="85"/>
        <v/>
      </c>
      <c r="K2025" s="206"/>
    </row>
    <row r="2026" spans="1:11" hidden="1">
      <c r="A2026" s="94">
        <v>60</v>
      </c>
      <c r="B2026" s="67"/>
      <c r="C2026" s="49">
        <v>1020</v>
      </c>
      <c r="D2026" s="50" t="s">
        <v>204</v>
      </c>
      <c r="E2026" s="77"/>
      <c r="F2026" s="77"/>
      <c r="G2026" s="77"/>
      <c r="H2026" s="77"/>
      <c r="I2026" s="77"/>
      <c r="J2026" s="7" t="str">
        <f t="shared" si="85"/>
        <v/>
      </c>
      <c r="K2026" s="206"/>
    </row>
    <row r="2027" spans="1:11" hidden="1">
      <c r="A2027" s="93">
        <v>65</v>
      </c>
      <c r="B2027" s="48"/>
      <c r="C2027" s="49">
        <v>1030</v>
      </c>
      <c r="D2027" s="76" t="s">
        <v>205</v>
      </c>
      <c r="E2027" s="77"/>
      <c r="F2027" s="77"/>
      <c r="G2027" s="77"/>
      <c r="H2027" s="77"/>
      <c r="I2027" s="77"/>
      <c r="J2027" s="7" t="str">
        <f t="shared" si="85"/>
        <v/>
      </c>
      <c r="K2027" s="206"/>
    </row>
    <row r="2028" spans="1:11" hidden="1">
      <c r="A2028" s="94">
        <v>70</v>
      </c>
      <c r="B2028" s="48"/>
      <c r="C2028" s="49">
        <v>1051</v>
      </c>
      <c r="D2028" s="76" t="s">
        <v>206</v>
      </c>
      <c r="E2028" s="77"/>
      <c r="F2028" s="77"/>
      <c r="G2028" s="77"/>
      <c r="H2028" s="77"/>
      <c r="I2028" s="77"/>
      <c r="J2028" s="7" t="str">
        <f t="shared" si="85"/>
        <v/>
      </c>
      <c r="K2028" s="206"/>
    </row>
    <row r="2029" spans="1:11" hidden="1">
      <c r="A2029" s="94">
        <v>75</v>
      </c>
      <c r="B2029" s="48"/>
      <c r="C2029" s="49">
        <v>1052</v>
      </c>
      <c r="D2029" s="76" t="s">
        <v>207</v>
      </c>
      <c r="E2029" s="77"/>
      <c r="F2029" s="77"/>
      <c r="G2029" s="77"/>
      <c r="H2029" s="77"/>
      <c r="I2029" s="77"/>
      <c r="J2029" s="7" t="str">
        <f t="shared" si="85"/>
        <v/>
      </c>
      <c r="K2029" s="206"/>
    </row>
    <row r="2030" spans="1:11" hidden="1">
      <c r="A2030" s="94">
        <v>80</v>
      </c>
      <c r="B2030" s="48"/>
      <c r="C2030" s="49">
        <v>1053</v>
      </c>
      <c r="D2030" s="76" t="s">
        <v>208</v>
      </c>
      <c r="E2030" s="77"/>
      <c r="F2030" s="77"/>
      <c r="G2030" s="77"/>
      <c r="H2030" s="77"/>
      <c r="I2030" s="77"/>
      <c r="J2030" s="7" t="str">
        <f t="shared" si="85"/>
        <v/>
      </c>
      <c r="K2030" s="206"/>
    </row>
    <row r="2031" spans="1:11" hidden="1">
      <c r="A2031" s="94">
        <v>80</v>
      </c>
      <c r="B2031" s="48"/>
      <c r="C2031" s="49">
        <v>1062</v>
      </c>
      <c r="D2031" s="50" t="s">
        <v>209</v>
      </c>
      <c r="E2031" s="77"/>
      <c r="F2031" s="77"/>
      <c r="G2031" s="77"/>
      <c r="H2031" s="77"/>
      <c r="I2031" s="77"/>
      <c r="J2031" s="7" t="str">
        <f t="shared" si="85"/>
        <v/>
      </c>
      <c r="K2031" s="206"/>
    </row>
    <row r="2032" spans="1:11" hidden="1">
      <c r="A2032" s="94">
        <v>85</v>
      </c>
      <c r="B2032" s="48"/>
      <c r="C2032" s="49">
        <v>1063</v>
      </c>
      <c r="D2032" s="79" t="s">
        <v>210</v>
      </c>
      <c r="E2032" s="77"/>
      <c r="F2032" s="77"/>
      <c r="G2032" s="77"/>
      <c r="H2032" s="77"/>
      <c r="I2032" s="77"/>
      <c r="J2032" s="7" t="str">
        <f t="shared" si="85"/>
        <v/>
      </c>
      <c r="K2032" s="206"/>
    </row>
    <row r="2033" spans="1:11" hidden="1">
      <c r="A2033" s="94">
        <v>90</v>
      </c>
      <c r="B2033" s="48"/>
      <c r="C2033" s="49">
        <v>1069</v>
      </c>
      <c r="D2033" s="79" t="s">
        <v>211</v>
      </c>
      <c r="E2033" s="77"/>
      <c r="F2033" s="77"/>
      <c r="G2033" s="77"/>
      <c r="H2033" s="77"/>
      <c r="I2033" s="77"/>
      <c r="J2033" s="7" t="str">
        <f t="shared" si="85"/>
        <v/>
      </c>
      <c r="K2033" s="206"/>
    </row>
    <row r="2034" spans="1:11" hidden="1">
      <c r="A2034" s="94">
        <v>90</v>
      </c>
      <c r="B2034" s="67"/>
      <c r="C2034" s="49">
        <v>1091</v>
      </c>
      <c r="D2034" s="76" t="s">
        <v>212</v>
      </c>
      <c r="E2034" s="77"/>
      <c r="F2034" s="77"/>
      <c r="G2034" s="77"/>
      <c r="H2034" s="77"/>
      <c r="I2034" s="77"/>
      <c r="J2034" s="7" t="str">
        <f t="shared" si="85"/>
        <v/>
      </c>
      <c r="K2034" s="206"/>
    </row>
    <row r="2035" spans="1:11" hidden="1">
      <c r="A2035" s="93">
        <v>115</v>
      </c>
      <c r="B2035" s="48"/>
      <c r="C2035" s="49">
        <v>1092</v>
      </c>
      <c r="D2035" s="76" t="s">
        <v>213</v>
      </c>
      <c r="E2035" s="77"/>
      <c r="F2035" s="77"/>
      <c r="G2035" s="77"/>
      <c r="H2035" s="77"/>
      <c r="I2035" s="77"/>
      <c r="J2035" s="7" t="str">
        <f t="shared" si="85"/>
        <v/>
      </c>
      <c r="K2035" s="206"/>
    </row>
    <row r="2036" spans="1:11" hidden="1">
      <c r="A2036" s="93">
        <v>125</v>
      </c>
      <c r="B2036" s="48"/>
      <c r="C2036" s="49">
        <v>1098</v>
      </c>
      <c r="D2036" s="76" t="s">
        <v>214</v>
      </c>
      <c r="E2036" s="77"/>
      <c r="F2036" s="77"/>
      <c r="G2036" s="77"/>
      <c r="H2036" s="77"/>
      <c r="I2036" s="77"/>
      <c r="J2036" s="7" t="str">
        <f t="shared" si="85"/>
        <v/>
      </c>
      <c r="K2036" s="206"/>
    </row>
    <row r="2037" spans="1:11" hidden="1">
      <c r="A2037" s="94">
        <v>130</v>
      </c>
      <c r="B2037" s="141">
        <v>1900</v>
      </c>
      <c r="C2037" s="471" t="s">
        <v>215</v>
      </c>
      <c r="D2037" s="471"/>
      <c r="E2037" s="150">
        <f>SUM(E2038:E2040)</f>
        <v>0</v>
      </c>
      <c r="F2037" s="150">
        <f>SUM(F2038:F2040)</f>
        <v>0</v>
      </c>
      <c r="G2037" s="150">
        <f>SUM(G2038:G2040)</f>
        <v>0</v>
      </c>
      <c r="H2037" s="150">
        <f>SUM(H2038:H2040)</f>
        <v>0</v>
      </c>
      <c r="I2037" s="150">
        <f>SUM(I2038:I2040)</f>
        <v>0</v>
      </c>
      <c r="J2037" s="7" t="str">
        <f t="shared" si="85"/>
        <v/>
      </c>
      <c r="K2037" s="206"/>
    </row>
    <row r="2038" spans="1:11" hidden="1">
      <c r="A2038" s="94">
        <v>135</v>
      </c>
      <c r="B2038" s="48"/>
      <c r="C2038" s="49">
        <v>1901</v>
      </c>
      <c r="D2038" s="104" t="s">
        <v>216</v>
      </c>
      <c r="E2038" s="77"/>
      <c r="F2038" s="77"/>
      <c r="G2038" s="77"/>
      <c r="H2038" s="77"/>
      <c r="I2038" s="77"/>
      <c r="J2038" s="7" t="str">
        <f t="shared" si="85"/>
        <v/>
      </c>
      <c r="K2038" s="206"/>
    </row>
    <row r="2039" spans="1:11" hidden="1">
      <c r="A2039" s="94">
        <v>140</v>
      </c>
      <c r="B2039" s="153"/>
      <c r="C2039" s="49">
        <v>1981</v>
      </c>
      <c r="D2039" s="104" t="s">
        <v>217</v>
      </c>
      <c r="E2039" s="77"/>
      <c r="F2039" s="77"/>
      <c r="G2039" s="77"/>
      <c r="H2039" s="77"/>
      <c r="I2039" s="77"/>
      <c r="J2039" s="7" t="str">
        <f t="shared" si="85"/>
        <v/>
      </c>
      <c r="K2039" s="206"/>
    </row>
    <row r="2040" spans="1:11" hidden="1">
      <c r="A2040" s="94">
        <v>145</v>
      </c>
      <c r="B2040" s="48"/>
      <c r="C2040" s="49">
        <v>1991</v>
      </c>
      <c r="D2040" s="104" t="s">
        <v>218</v>
      </c>
      <c r="E2040" s="77"/>
      <c r="F2040" s="77"/>
      <c r="G2040" s="77"/>
      <c r="H2040" s="77"/>
      <c r="I2040" s="77"/>
      <c r="J2040" s="7" t="str">
        <f t="shared" si="85"/>
        <v/>
      </c>
      <c r="K2040" s="206"/>
    </row>
    <row r="2041" spans="1:11" hidden="1">
      <c r="A2041" s="94">
        <v>150</v>
      </c>
      <c r="B2041" s="141">
        <v>2100</v>
      </c>
      <c r="C2041" s="471" t="s">
        <v>219</v>
      </c>
      <c r="D2041" s="471"/>
      <c r="E2041" s="150">
        <f>SUM(E2042:E2046)</f>
        <v>0</v>
      </c>
      <c r="F2041" s="150">
        <f>SUM(F2042:F2046)</f>
        <v>0</v>
      </c>
      <c r="G2041" s="150">
        <f>SUM(G2042:G2046)</f>
        <v>0</v>
      </c>
      <c r="H2041" s="150">
        <f>SUM(H2042:H2046)</f>
        <v>0</v>
      </c>
      <c r="I2041" s="150">
        <f>SUM(I2042:I2046)</f>
        <v>0</v>
      </c>
      <c r="J2041" s="7" t="str">
        <f t="shared" si="85"/>
        <v/>
      </c>
      <c r="K2041" s="206"/>
    </row>
    <row r="2042" spans="1:11" hidden="1">
      <c r="A2042" s="94">
        <v>155</v>
      </c>
      <c r="B2042" s="48"/>
      <c r="C2042" s="49">
        <v>2110</v>
      </c>
      <c r="D2042" s="79" t="s">
        <v>220</v>
      </c>
      <c r="E2042" s="77"/>
      <c r="F2042" s="77"/>
      <c r="G2042" s="77"/>
      <c r="H2042" s="77"/>
      <c r="I2042" s="77"/>
      <c r="J2042" s="7" t="str">
        <f t="shared" si="85"/>
        <v/>
      </c>
      <c r="K2042" s="206"/>
    </row>
    <row r="2043" spans="1:11" hidden="1">
      <c r="A2043" s="94">
        <v>160</v>
      </c>
      <c r="B2043" s="153"/>
      <c r="C2043" s="49">
        <v>2120</v>
      </c>
      <c r="D2043" s="79" t="s">
        <v>221</v>
      </c>
      <c r="E2043" s="77"/>
      <c r="F2043" s="77"/>
      <c r="G2043" s="77"/>
      <c r="H2043" s="77"/>
      <c r="I2043" s="77"/>
      <c r="J2043" s="7" t="str">
        <f t="shared" si="85"/>
        <v/>
      </c>
      <c r="K2043" s="206"/>
    </row>
    <row r="2044" spans="1:11" hidden="1">
      <c r="A2044" s="94">
        <v>165</v>
      </c>
      <c r="B2044" s="153"/>
      <c r="C2044" s="49">
        <v>2125</v>
      </c>
      <c r="D2044" s="79" t="s">
        <v>222</v>
      </c>
      <c r="E2044" s="52">
        <v>0</v>
      </c>
      <c r="F2044" s="52">
        <v>0</v>
      </c>
      <c r="G2044" s="52">
        <v>0</v>
      </c>
      <c r="H2044" s="52">
        <v>0</v>
      </c>
      <c r="I2044" s="52">
        <v>0</v>
      </c>
      <c r="J2044" s="7" t="str">
        <f t="shared" si="85"/>
        <v/>
      </c>
      <c r="K2044" s="206"/>
    </row>
    <row r="2045" spans="1:11" hidden="1">
      <c r="A2045" s="94">
        <v>175</v>
      </c>
      <c r="B2045" s="71"/>
      <c r="C2045" s="49">
        <v>2140</v>
      </c>
      <c r="D2045" s="79" t="s">
        <v>223</v>
      </c>
      <c r="E2045" s="52">
        <v>0</v>
      </c>
      <c r="F2045" s="52">
        <v>0</v>
      </c>
      <c r="G2045" s="52">
        <v>0</v>
      </c>
      <c r="H2045" s="52">
        <v>0</v>
      </c>
      <c r="I2045" s="52">
        <v>0</v>
      </c>
      <c r="J2045" s="7" t="str">
        <f t="shared" si="85"/>
        <v/>
      </c>
      <c r="K2045" s="206"/>
    </row>
    <row r="2046" spans="1:11" hidden="1">
      <c r="A2046" s="94">
        <v>180</v>
      </c>
      <c r="B2046" s="48"/>
      <c r="C2046" s="49">
        <v>2190</v>
      </c>
      <c r="D2046" s="79" t="s">
        <v>224</v>
      </c>
      <c r="E2046" s="77"/>
      <c r="F2046" s="77"/>
      <c r="G2046" s="77"/>
      <c r="H2046" s="77"/>
      <c r="I2046" s="77"/>
      <c r="J2046" s="7" t="str">
        <f t="shared" si="85"/>
        <v/>
      </c>
      <c r="K2046" s="206"/>
    </row>
    <row r="2047" spans="1:11" hidden="1">
      <c r="A2047" s="94">
        <v>185</v>
      </c>
      <c r="B2047" s="141">
        <v>2200</v>
      </c>
      <c r="C2047" s="471" t="s">
        <v>225</v>
      </c>
      <c r="D2047" s="471"/>
      <c r="E2047" s="150">
        <f>SUM(E2048:E2049)</f>
        <v>0</v>
      </c>
      <c r="F2047" s="150">
        <f>SUM(F2048:F2049)</f>
        <v>0</v>
      </c>
      <c r="G2047" s="150">
        <f>SUM(G2048:G2049)</f>
        <v>0</v>
      </c>
      <c r="H2047" s="150">
        <f>SUM(H2048:H2049)</f>
        <v>0</v>
      </c>
      <c r="I2047" s="150">
        <f>SUM(I2048:I2049)</f>
        <v>0</v>
      </c>
      <c r="J2047" s="7" t="str">
        <f t="shared" si="85"/>
        <v/>
      </c>
      <c r="K2047" s="206"/>
    </row>
    <row r="2048" spans="1:11" hidden="1">
      <c r="A2048" s="94">
        <v>190</v>
      </c>
      <c r="B2048" s="48"/>
      <c r="C2048" s="49">
        <v>2221</v>
      </c>
      <c r="D2048" s="50" t="s">
        <v>226</v>
      </c>
      <c r="E2048" s="77"/>
      <c r="F2048" s="77"/>
      <c r="G2048" s="77"/>
      <c r="H2048" s="77"/>
      <c r="I2048" s="77"/>
      <c r="J2048" s="7" t="str">
        <f t="shared" si="85"/>
        <v/>
      </c>
      <c r="K2048" s="206"/>
    </row>
    <row r="2049" spans="1:11" hidden="1">
      <c r="A2049" s="94">
        <v>200</v>
      </c>
      <c r="B2049" s="48"/>
      <c r="C2049" s="49">
        <v>2224</v>
      </c>
      <c r="D2049" s="50" t="s">
        <v>227</v>
      </c>
      <c r="E2049" s="77"/>
      <c r="F2049" s="77"/>
      <c r="G2049" s="77"/>
      <c r="H2049" s="77"/>
      <c r="I2049" s="77"/>
      <c r="J2049" s="7" t="str">
        <f t="shared" si="85"/>
        <v/>
      </c>
      <c r="K2049" s="206"/>
    </row>
    <row r="2050" spans="1:11" hidden="1">
      <c r="A2050" s="94">
        <v>200</v>
      </c>
      <c r="B2050" s="141">
        <v>2500</v>
      </c>
      <c r="C2050" s="471" t="s">
        <v>228</v>
      </c>
      <c r="D2050" s="471"/>
      <c r="E2050" s="362"/>
      <c r="F2050" s="362"/>
      <c r="G2050" s="362"/>
      <c r="H2050" s="362"/>
      <c r="I2050" s="362"/>
      <c r="J2050" s="7" t="str">
        <f t="shared" si="85"/>
        <v/>
      </c>
      <c r="K2050" s="206"/>
    </row>
    <row r="2051" spans="1:11" ht="15.75" hidden="1" customHeight="1">
      <c r="A2051" s="94">
        <v>205</v>
      </c>
      <c r="B2051" s="141">
        <v>2600</v>
      </c>
      <c r="C2051" s="473" t="s">
        <v>229</v>
      </c>
      <c r="D2051" s="473"/>
      <c r="E2051" s="362"/>
      <c r="F2051" s="362"/>
      <c r="G2051" s="362"/>
      <c r="H2051" s="362"/>
      <c r="I2051" s="362"/>
      <c r="J2051" s="7" t="str">
        <f t="shared" si="85"/>
        <v/>
      </c>
      <c r="K2051" s="206"/>
    </row>
    <row r="2052" spans="1:11" ht="15.75" hidden="1" customHeight="1">
      <c r="A2052" s="94">
        <v>210</v>
      </c>
      <c r="B2052" s="141">
        <v>2700</v>
      </c>
      <c r="C2052" s="473" t="s">
        <v>230</v>
      </c>
      <c r="D2052" s="473"/>
      <c r="E2052" s="362"/>
      <c r="F2052" s="362"/>
      <c r="G2052" s="362"/>
      <c r="H2052" s="362"/>
      <c r="I2052" s="362"/>
      <c r="J2052" s="7" t="str">
        <f t="shared" si="85"/>
        <v/>
      </c>
      <c r="K2052" s="206"/>
    </row>
    <row r="2053" spans="1:11" ht="36" hidden="1" customHeight="1">
      <c r="A2053" s="94">
        <v>215</v>
      </c>
      <c r="B2053" s="141">
        <v>2800</v>
      </c>
      <c r="C2053" s="473" t="s">
        <v>523</v>
      </c>
      <c r="D2053" s="473"/>
      <c r="E2053" s="362"/>
      <c r="F2053" s="362"/>
      <c r="G2053" s="362"/>
      <c r="H2053" s="362"/>
      <c r="I2053" s="362"/>
      <c r="J2053" s="7" t="str">
        <f t="shared" si="85"/>
        <v/>
      </c>
      <c r="K2053" s="206"/>
    </row>
    <row r="2054" spans="1:11" hidden="1">
      <c r="A2054" s="93">
        <v>220</v>
      </c>
      <c r="B2054" s="141">
        <v>2900</v>
      </c>
      <c r="C2054" s="471" t="s">
        <v>232</v>
      </c>
      <c r="D2054" s="471"/>
      <c r="E2054" s="150">
        <f>SUM(E2055:E2062)</f>
        <v>0</v>
      </c>
      <c r="F2054" s="150">
        <f>SUM(F2055:F2062)</f>
        <v>0</v>
      </c>
      <c r="G2054" s="150">
        <f>SUM(G2055:G2062)</f>
        <v>0</v>
      </c>
      <c r="H2054" s="150">
        <f>SUM(H2055:H2062)</f>
        <v>0</v>
      </c>
      <c r="I2054" s="150">
        <f>SUM(I2055:I2062)</f>
        <v>0</v>
      </c>
      <c r="J2054" s="7" t="str">
        <f t="shared" si="85"/>
        <v/>
      </c>
      <c r="K2054" s="206"/>
    </row>
    <row r="2055" spans="1:11" hidden="1">
      <c r="A2055" s="94">
        <v>225</v>
      </c>
      <c r="B2055" s="153"/>
      <c r="C2055" s="49">
        <v>2910</v>
      </c>
      <c r="D2055" s="155" t="s">
        <v>233</v>
      </c>
      <c r="E2055" s="77"/>
      <c r="F2055" s="77"/>
      <c r="G2055" s="77"/>
      <c r="H2055" s="77"/>
      <c r="I2055" s="77"/>
      <c r="J2055" s="7" t="str">
        <f t="shared" si="85"/>
        <v/>
      </c>
      <c r="K2055" s="206"/>
    </row>
    <row r="2056" spans="1:11" hidden="1">
      <c r="A2056" s="94">
        <v>230</v>
      </c>
      <c r="B2056" s="153"/>
      <c r="C2056" s="49">
        <v>2920</v>
      </c>
      <c r="D2056" s="155" t="s">
        <v>234</v>
      </c>
      <c r="E2056" s="77"/>
      <c r="F2056" s="77"/>
      <c r="G2056" s="77"/>
      <c r="H2056" s="77"/>
      <c r="I2056" s="77"/>
      <c r="J2056" s="7" t="str">
        <f t="shared" ref="J2056:J2087" si="86">(IF(OR($E2056&lt;&gt;0,$F2056&lt;&gt;0,$G2056&lt;&gt;0,$H2056&lt;&gt;0,$I2056&lt;&gt;0),$J$2,""))</f>
        <v/>
      </c>
      <c r="K2056" s="206"/>
    </row>
    <row r="2057" spans="1:11" hidden="1">
      <c r="A2057" s="94">
        <v>245</v>
      </c>
      <c r="B2057" s="153"/>
      <c r="C2057" s="49">
        <v>2969</v>
      </c>
      <c r="D2057" s="155" t="s">
        <v>235</v>
      </c>
      <c r="E2057" s="77"/>
      <c r="F2057" s="77"/>
      <c r="G2057" s="77"/>
      <c r="H2057" s="77"/>
      <c r="I2057" s="77"/>
      <c r="J2057" s="7" t="str">
        <f t="shared" si="86"/>
        <v/>
      </c>
      <c r="K2057" s="206"/>
    </row>
    <row r="2058" spans="1:11" hidden="1">
      <c r="A2058" s="93">
        <v>220</v>
      </c>
      <c r="B2058" s="153"/>
      <c r="C2058" s="156">
        <v>2970</v>
      </c>
      <c r="D2058" s="157" t="s">
        <v>236</v>
      </c>
      <c r="E2058" s="312"/>
      <c r="F2058" s="312"/>
      <c r="G2058" s="312"/>
      <c r="H2058" s="312"/>
      <c r="I2058" s="312"/>
      <c r="J2058" s="7" t="str">
        <f t="shared" si="86"/>
        <v/>
      </c>
      <c r="K2058" s="206"/>
    </row>
    <row r="2059" spans="1:11" hidden="1">
      <c r="A2059" s="94">
        <v>225</v>
      </c>
      <c r="B2059" s="153"/>
      <c r="C2059" s="49">
        <v>2989</v>
      </c>
      <c r="D2059" s="155" t="s">
        <v>237</v>
      </c>
      <c r="E2059" s="77"/>
      <c r="F2059" s="77"/>
      <c r="G2059" s="77"/>
      <c r="H2059" s="77"/>
      <c r="I2059" s="77"/>
      <c r="J2059" s="7" t="str">
        <f t="shared" si="86"/>
        <v/>
      </c>
      <c r="K2059" s="206"/>
    </row>
    <row r="2060" spans="1:11" hidden="1">
      <c r="A2060" s="94">
        <v>230</v>
      </c>
      <c r="B2060" s="48"/>
      <c r="C2060" s="49">
        <v>2990</v>
      </c>
      <c r="D2060" s="155" t="s">
        <v>238</v>
      </c>
      <c r="E2060" s="77"/>
      <c r="F2060" s="77"/>
      <c r="G2060" s="77"/>
      <c r="H2060" s="77"/>
      <c r="I2060" s="77"/>
      <c r="J2060" s="7" t="str">
        <f t="shared" si="86"/>
        <v/>
      </c>
      <c r="K2060" s="206"/>
    </row>
    <row r="2061" spans="1:11" hidden="1">
      <c r="A2061" s="94">
        <v>235</v>
      </c>
      <c r="B2061" s="48"/>
      <c r="C2061" s="49">
        <v>2991</v>
      </c>
      <c r="D2061" s="155" t="s">
        <v>239</v>
      </c>
      <c r="E2061" s="77"/>
      <c r="F2061" s="77"/>
      <c r="G2061" s="77"/>
      <c r="H2061" s="77"/>
      <c r="I2061" s="77"/>
      <c r="J2061" s="7" t="str">
        <f t="shared" si="86"/>
        <v/>
      </c>
      <c r="K2061" s="206"/>
    </row>
    <row r="2062" spans="1:11" hidden="1">
      <c r="A2062" s="94">
        <v>240</v>
      </c>
      <c r="B2062" s="48"/>
      <c r="C2062" s="49">
        <v>2992</v>
      </c>
      <c r="D2062" s="365" t="s">
        <v>240</v>
      </c>
      <c r="E2062" s="77"/>
      <c r="F2062" s="77"/>
      <c r="G2062" s="77"/>
      <c r="H2062" s="77"/>
      <c r="I2062" s="77"/>
      <c r="J2062" s="7" t="str">
        <f t="shared" si="86"/>
        <v/>
      </c>
      <c r="K2062" s="206"/>
    </row>
    <row r="2063" spans="1:11" hidden="1">
      <c r="A2063" s="94">
        <v>245</v>
      </c>
      <c r="B2063" s="141">
        <v>3300</v>
      </c>
      <c r="C2063" s="160" t="s">
        <v>241</v>
      </c>
      <c r="D2063" s="161"/>
      <c r="E2063" s="150">
        <f>SUM(E2064:E2068)</f>
        <v>0</v>
      </c>
      <c r="F2063" s="150">
        <f>SUM(F2064:F2068)</f>
        <v>0</v>
      </c>
      <c r="G2063" s="150">
        <f>SUM(G2064:G2068)</f>
        <v>0</v>
      </c>
      <c r="H2063" s="150">
        <f>SUM(H2064:H2068)</f>
        <v>0</v>
      </c>
      <c r="I2063" s="150">
        <f>SUM(I2064:I2068)</f>
        <v>0</v>
      </c>
      <c r="J2063" s="7" t="str">
        <f t="shared" si="86"/>
        <v/>
      </c>
      <c r="K2063" s="206"/>
    </row>
    <row r="2064" spans="1:11" hidden="1">
      <c r="A2064" s="93">
        <v>250</v>
      </c>
      <c r="B2064" s="71"/>
      <c r="C2064" s="49">
        <v>3301</v>
      </c>
      <c r="D2064" s="162" t="s">
        <v>242</v>
      </c>
      <c r="E2064" s="52">
        <v>0</v>
      </c>
      <c r="F2064" s="52">
        <v>0</v>
      </c>
      <c r="G2064" s="52">
        <v>0</v>
      </c>
      <c r="H2064" s="52">
        <v>0</v>
      </c>
      <c r="I2064" s="52">
        <v>0</v>
      </c>
      <c r="J2064" s="7" t="str">
        <f t="shared" si="86"/>
        <v/>
      </c>
      <c r="K2064" s="206"/>
    </row>
    <row r="2065" spans="1:11" hidden="1">
      <c r="A2065" s="94">
        <v>255</v>
      </c>
      <c r="B2065" s="71"/>
      <c r="C2065" s="49">
        <v>3302</v>
      </c>
      <c r="D2065" s="162" t="s">
        <v>243</v>
      </c>
      <c r="E2065" s="52">
        <v>0</v>
      </c>
      <c r="F2065" s="52">
        <v>0</v>
      </c>
      <c r="G2065" s="52">
        <v>0</v>
      </c>
      <c r="H2065" s="52">
        <v>0</v>
      </c>
      <c r="I2065" s="52">
        <v>0</v>
      </c>
      <c r="J2065" s="7" t="str">
        <f t="shared" si="86"/>
        <v/>
      </c>
      <c r="K2065" s="206"/>
    </row>
    <row r="2066" spans="1:11" hidden="1">
      <c r="A2066" s="94">
        <v>265</v>
      </c>
      <c r="B2066" s="71"/>
      <c r="C2066" s="49">
        <v>3304</v>
      </c>
      <c r="D2066" s="162" t="s">
        <v>244</v>
      </c>
      <c r="E2066" s="52">
        <v>0</v>
      </c>
      <c r="F2066" s="52">
        <v>0</v>
      </c>
      <c r="G2066" s="52">
        <v>0</v>
      </c>
      <c r="H2066" s="52">
        <v>0</v>
      </c>
      <c r="I2066" s="52">
        <v>0</v>
      </c>
      <c r="J2066" s="7" t="str">
        <f t="shared" si="86"/>
        <v/>
      </c>
      <c r="K2066" s="206"/>
    </row>
    <row r="2067" spans="1:11" hidden="1">
      <c r="A2067" s="93">
        <v>270</v>
      </c>
      <c r="B2067" s="71"/>
      <c r="C2067" s="49">
        <v>3306</v>
      </c>
      <c r="D2067" s="162" t="s">
        <v>245</v>
      </c>
      <c r="E2067" s="52">
        <v>0</v>
      </c>
      <c r="F2067" s="52">
        <v>0</v>
      </c>
      <c r="G2067" s="52">
        <v>0</v>
      </c>
      <c r="H2067" s="52">
        <v>0</v>
      </c>
      <c r="I2067" s="52">
        <v>0</v>
      </c>
      <c r="J2067" s="7" t="str">
        <f t="shared" si="86"/>
        <v/>
      </c>
      <c r="K2067" s="206"/>
    </row>
    <row r="2068" spans="1:11" hidden="1">
      <c r="A2068" s="93">
        <v>290</v>
      </c>
      <c r="B2068" s="71"/>
      <c r="C2068" s="49">
        <v>3307</v>
      </c>
      <c r="D2068" s="162" t="s">
        <v>246</v>
      </c>
      <c r="E2068" s="52">
        <v>0</v>
      </c>
      <c r="F2068" s="52">
        <v>0</v>
      </c>
      <c r="G2068" s="52">
        <v>0</v>
      </c>
      <c r="H2068" s="52">
        <v>0</v>
      </c>
      <c r="I2068" s="52">
        <v>0</v>
      </c>
      <c r="J2068" s="7" t="str">
        <f t="shared" si="86"/>
        <v/>
      </c>
      <c r="K2068" s="206"/>
    </row>
    <row r="2069" spans="1:11" hidden="1">
      <c r="A2069" s="93">
        <v>320</v>
      </c>
      <c r="B2069" s="141">
        <v>3900</v>
      </c>
      <c r="C2069" s="471" t="s">
        <v>247</v>
      </c>
      <c r="D2069" s="471"/>
      <c r="E2069" s="82">
        <v>0</v>
      </c>
      <c r="F2069" s="82">
        <v>0</v>
      </c>
      <c r="G2069" s="82">
        <v>0</v>
      </c>
      <c r="H2069" s="82">
        <v>0</v>
      </c>
      <c r="I2069" s="82">
        <v>0</v>
      </c>
      <c r="J2069" s="7" t="str">
        <f t="shared" si="86"/>
        <v/>
      </c>
      <c r="K2069" s="206"/>
    </row>
    <row r="2070" spans="1:11" hidden="1">
      <c r="A2070" s="93">
        <v>330</v>
      </c>
      <c r="B2070" s="141">
        <v>4000</v>
      </c>
      <c r="C2070" s="471" t="s">
        <v>248</v>
      </c>
      <c r="D2070" s="471"/>
      <c r="E2070" s="362"/>
      <c r="F2070" s="362"/>
      <c r="G2070" s="362"/>
      <c r="H2070" s="362"/>
      <c r="I2070" s="362"/>
      <c r="J2070" s="7" t="str">
        <f t="shared" si="86"/>
        <v/>
      </c>
      <c r="K2070" s="206"/>
    </row>
    <row r="2071" spans="1:11" hidden="1">
      <c r="A2071" s="93">
        <v>350</v>
      </c>
      <c r="B2071" s="141">
        <v>4100</v>
      </c>
      <c r="C2071" s="471" t="s">
        <v>249</v>
      </c>
      <c r="D2071" s="471"/>
      <c r="E2071" s="362"/>
      <c r="F2071" s="362"/>
      <c r="G2071" s="362"/>
      <c r="H2071" s="362"/>
      <c r="I2071" s="362"/>
      <c r="J2071" s="7" t="str">
        <f t="shared" si="86"/>
        <v/>
      </c>
      <c r="K2071" s="206"/>
    </row>
    <row r="2072" spans="1:11" hidden="1">
      <c r="A2072" s="94">
        <v>355</v>
      </c>
      <c r="B2072" s="141">
        <v>4200</v>
      </c>
      <c r="C2072" s="471" t="s">
        <v>250</v>
      </c>
      <c r="D2072" s="471"/>
      <c r="E2072" s="150">
        <f>SUM(E2073:E2078)</f>
        <v>0</v>
      </c>
      <c r="F2072" s="150">
        <f>SUM(F2073:F2078)</f>
        <v>0</v>
      </c>
      <c r="G2072" s="150">
        <f>SUM(G2073:G2078)</f>
        <v>0</v>
      </c>
      <c r="H2072" s="150">
        <f>SUM(H2073:H2078)</f>
        <v>0</v>
      </c>
      <c r="I2072" s="150">
        <f>SUM(I2073:I2078)</f>
        <v>0</v>
      </c>
      <c r="J2072" s="7" t="str">
        <f t="shared" si="86"/>
        <v/>
      </c>
      <c r="K2072" s="206"/>
    </row>
    <row r="2073" spans="1:11" hidden="1">
      <c r="A2073" s="94">
        <v>355</v>
      </c>
      <c r="B2073" s="164"/>
      <c r="C2073" s="49">
        <v>4201</v>
      </c>
      <c r="D2073" s="50" t="s">
        <v>251</v>
      </c>
      <c r="E2073" s="77"/>
      <c r="F2073" s="77"/>
      <c r="G2073" s="77"/>
      <c r="H2073" s="77"/>
      <c r="I2073" s="77"/>
      <c r="J2073" s="7" t="str">
        <f t="shared" si="86"/>
        <v/>
      </c>
      <c r="K2073" s="206"/>
    </row>
    <row r="2074" spans="1:11" hidden="1">
      <c r="A2074" s="94">
        <v>375</v>
      </c>
      <c r="B2074" s="164"/>
      <c r="C2074" s="49">
        <v>4202</v>
      </c>
      <c r="D2074" s="50" t="s">
        <v>252</v>
      </c>
      <c r="E2074" s="77"/>
      <c r="F2074" s="77"/>
      <c r="G2074" s="77"/>
      <c r="H2074" s="77"/>
      <c r="I2074" s="77"/>
      <c r="J2074" s="7" t="str">
        <f t="shared" si="86"/>
        <v/>
      </c>
      <c r="K2074" s="206"/>
    </row>
    <row r="2075" spans="1:11" hidden="1">
      <c r="A2075" s="94">
        <v>380</v>
      </c>
      <c r="B2075" s="164"/>
      <c r="C2075" s="49">
        <v>4214</v>
      </c>
      <c r="D2075" s="50" t="s">
        <v>253</v>
      </c>
      <c r="E2075" s="77"/>
      <c r="F2075" s="77"/>
      <c r="G2075" s="77"/>
      <c r="H2075" s="77"/>
      <c r="I2075" s="77"/>
      <c r="J2075" s="7" t="str">
        <f t="shared" si="86"/>
        <v/>
      </c>
      <c r="K2075" s="206"/>
    </row>
    <row r="2076" spans="1:11" hidden="1">
      <c r="A2076" s="94">
        <v>385</v>
      </c>
      <c r="B2076" s="164"/>
      <c r="C2076" s="49">
        <v>4217</v>
      </c>
      <c r="D2076" s="50" t="s">
        <v>254</v>
      </c>
      <c r="E2076" s="77"/>
      <c r="F2076" s="77"/>
      <c r="G2076" s="77"/>
      <c r="H2076" s="77"/>
      <c r="I2076" s="77"/>
      <c r="J2076" s="7" t="str">
        <f t="shared" si="86"/>
        <v/>
      </c>
      <c r="K2076" s="206"/>
    </row>
    <row r="2077" spans="1:11" hidden="1">
      <c r="A2077" s="94">
        <v>390</v>
      </c>
      <c r="B2077" s="164"/>
      <c r="C2077" s="49">
        <v>4218</v>
      </c>
      <c r="D2077" s="76" t="s">
        <v>255</v>
      </c>
      <c r="E2077" s="77"/>
      <c r="F2077" s="77"/>
      <c r="G2077" s="77"/>
      <c r="H2077" s="77"/>
      <c r="I2077" s="77"/>
      <c r="J2077" s="7" t="str">
        <f t="shared" si="86"/>
        <v/>
      </c>
      <c r="K2077" s="206"/>
    </row>
    <row r="2078" spans="1:11" hidden="1">
      <c r="A2078" s="94">
        <v>390</v>
      </c>
      <c r="B2078" s="164"/>
      <c r="C2078" s="49">
        <v>4219</v>
      </c>
      <c r="D2078" s="104" t="s">
        <v>256</v>
      </c>
      <c r="E2078" s="77"/>
      <c r="F2078" s="77"/>
      <c r="G2078" s="77"/>
      <c r="H2078" s="77"/>
      <c r="I2078" s="77"/>
      <c r="J2078" s="7" t="str">
        <f t="shared" si="86"/>
        <v/>
      </c>
      <c r="K2078" s="206"/>
    </row>
    <row r="2079" spans="1:11" hidden="1">
      <c r="A2079" s="94">
        <v>395</v>
      </c>
      <c r="B2079" s="141">
        <v>4300</v>
      </c>
      <c r="C2079" s="471" t="s">
        <v>257</v>
      </c>
      <c r="D2079" s="471"/>
      <c r="E2079" s="150">
        <f>SUM(E2080:E2082)</f>
        <v>0</v>
      </c>
      <c r="F2079" s="150">
        <f>SUM(F2080:F2082)</f>
        <v>0</v>
      </c>
      <c r="G2079" s="150">
        <f>SUM(G2080:G2082)</f>
        <v>0</v>
      </c>
      <c r="H2079" s="150">
        <f>SUM(H2080:H2082)</f>
        <v>0</v>
      </c>
      <c r="I2079" s="150">
        <f>SUM(I2080:I2082)</f>
        <v>0</v>
      </c>
      <c r="J2079" s="7" t="str">
        <f t="shared" si="86"/>
        <v/>
      </c>
      <c r="K2079" s="206"/>
    </row>
    <row r="2080" spans="1:11" hidden="1">
      <c r="A2080" s="159">
        <v>397</v>
      </c>
      <c r="B2080" s="164"/>
      <c r="C2080" s="49">
        <v>4301</v>
      </c>
      <c r="D2080" s="76" t="s">
        <v>258</v>
      </c>
      <c r="E2080" s="77"/>
      <c r="F2080" s="77"/>
      <c r="G2080" s="77"/>
      <c r="H2080" s="77"/>
      <c r="I2080" s="77"/>
      <c r="J2080" s="7" t="str">
        <f t="shared" si="86"/>
        <v/>
      </c>
      <c r="K2080" s="206"/>
    </row>
    <row r="2081" spans="1:11" hidden="1">
      <c r="A2081" s="57">
        <v>398</v>
      </c>
      <c r="B2081" s="164"/>
      <c r="C2081" s="49">
        <v>4302</v>
      </c>
      <c r="D2081" s="50" t="s">
        <v>259</v>
      </c>
      <c r="E2081" s="77"/>
      <c r="F2081" s="77"/>
      <c r="G2081" s="77"/>
      <c r="H2081" s="77"/>
      <c r="I2081" s="77"/>
      <c r="J2081" s="7" t="str">
        <f t="shared" si="86"/>
        <v/>
      </c>
      <c r="K2081" s="206"/>
    </row>
    <row r="2082" spans="1:11" hidden="1">
      <c r="A2082" s="57">
        <v>399</v>
      </c>
      <c r="B2082" s="164"/>
      <c r="C2082" s="49">
        <v>4309</v>
      </c>
      <c r="D2082" s="80" t="s">
        <v>260</v>
      </c>
      <c r="E2082" s="77"/>
      <c r="F2082" s="77"/>
      <c r="G2082" s="77"/>
      <c r="H2082" s="77"/>
      <c r="I2082" s="77"/>
      <c r="J2082" s="7" t="str">
        <f t="shared" si="86"/>
        <v/>
      </c>
      <c r="K2082" s="206"/>
    </row>
    <row r="2083" spans="1:11" hidden="1">
      <c r="A2083" s="57">
        <v>400</v>
      </c>
      <c r="B2083" s="141">
        <v>4400</v>
      </c>
      <c r="C2083" s="471" t="s">
        <v>261</v>
      </c>
      <c r="D2083" s="471"/>
      <c r="E2083" s="362"/>
      <c r="F2083" s="362"/>
      <c r="G2083" s="362"/>
      <c r="H2083" s="362"/>
      <c r="I2083" s="362"/>
      <c r="J2083" s="7" t="str">
        <f t="shared" si="86"/>
        <v/>
      </c>
      <c r="K2083" s="206"/>
    </row>
    <row r="2084" spans="1:11">
      <c r="A2084" s="57">
        <v>401</v>
      </c>
      <c r="B2084" s="141">
        <v>4500</v>
      </c>
      <c r="C2084" s="471" t="s">
        <v>262</v>
      </c>
      <c r="D2084" s="471"/>
      <c r="E2084" s="366">
        <v>6000</v>
      </c>
      <c r="F2084" s="366">
        <v>6000</v>
      </c>
      <c r="G2084" s="366">
        <v>6000</v>
      </c>
      <c r="H2084" s="366">
        <v>6000</v>
      </c>
      <c r="I2084" s="366">
        <v>6000</v>
      </c>
      <c r="J2084" s="7">
        <f t="shared" si="86"/>
        <v>1</v>
      </c>
      <c r="K2084" s="206"/>
    </row>
    <row r="2085" spans="1:11" ht="15.75" hidden="1" customHeight="1">
      <c r="A2085" s="163">
        <v>404</v>
      </c>
      <c r="B2085" s="141">
        <v>4600</v>
      </c>
      <c r="C2085" s="473" t="s">
        <v>263</v>
      </c>
      <c r="D2085" s="473"/>
      <c r="E2085" s="362"/>
      <c r="F2085" s="362"/>
      <c r="G2085" s="362"/>
      <c r="H2085" s="362"/>
      <c r="I2085" s="362"/>
      <c r="J2085" s="7" t="str">
        <f t="shared" si="86"/>
        <v/>
      </c>
      <c r="K2085" s="206"/>
    </row>
    <row r="2086" spans="1:11" hidden="1">
      <c r="A2086" s="163">
        <v>404</v>
      </c>
      <c r="B2086" s="141">
        <v>4900</v>
      </c>
      <c r="C2086" s="471" t="s">
        <v>264</v>
      </c>
      <c r="D2086" s="471"/>
      <c r="E2086" s="150">
        <f>+E2087+E2088</f>
        <v>0</v>
      </c>
      <c r="F2086" s="150">
        <f>+F2087+F2088</f>
        <v>0</v>
      </c>
      <c r="G2086" s="150">
        <f>+G2087+G2088</f>
        <v>0</v>
      </c>
      <c r="H2086" s="150">
        <f>+H2087+H2088</f>
        <v>0</v>
      </c>
      <c r="I2086" s="150">
        <f>+I2087+I2088</f>
        <v>0</v>
      </c>
      <c r="J2086" s="7" t="str">
        <f t="shared" si="86"/>
        <v/>
      </c>
      <c r="K2086" s="206"/>
    </row>
    <row r="2087" spans="1:11" hidden="1">
      <c r="A2087" s="93">
        <v>440</v>
      </c>
      <c r="B2087" s="164"/>
      <c r="C2087" s="49">
        <v>4901</v>
      </c>
      <c r="D2087" s="80" t="s">
        <v>265</v>
      </c>
      <c r="E2087" s="77"/>
      <c r="F2087" s="77"/>
      <c r="G2087" s="77"/>
      <c r="H2087" s="77"/>
      <c r="I2087" s="77"/>
      <c r="J2087" s="7" t="str">
        <f t="shared" si="86"/>
        <v/>
      </c>
      <c r="K2087" s="206"/>
    </row>
    <row r="2088" spans="1:11" hidden="1">
      <c r="A2088" s="93">
        <v>450</v>
      </c>
      <c r="B2088" s="164"/>
      <c r="C2088" s="49">
        <v>4902</v>
      </c>
      <c r="D2088" s="80" t="s">
        <v>266</v>
      </c>
      <c r="E2088" s="77"/>
      <c r="F2088" s="77"/>
      <c r="G2088" s="77"/>
      <c r="H2088" s="77"/>
      <c r="I2088" s="77"/>
      <c r="J2088" s="7" t="str">
        <f t="shared" ref="J2088:J2116" si="87">(IF(OR($E2088&lt;&gt;0,$F2088&lt;&gt;0,$G2088&lt;&gt;0,$H2088&lt;&gt;0,$I2088&lt;&gt;0),$J$2,""))</f>
        <v/>
      </c>
      <c r="K2088" s="206"/>
    </row>
    <row r="2089" spans="1:11" hidden="1">
      <c r="A2089" s="93">
        <v>495</v>
      </c>
      <c r="B2089" s="165">
        <v>5100</v>
      </c>
      <c r="C2089" s="470" t="s">
        <v>267</v>
      </c>
      <c r="D2089" s="470"/>
      <c r="E2089" s="362"/>
      <c r="F2089" s="362"/>
      <c r="G2089" s="362"/>
      <c r="H2089" s="362"/>
      <c r="I2089" s="362"/>
      <c r="J2089" s="7" t="str">
        <f t="shared" si="87"/>
        <v/>
      </c>
      <c r="K2089" s="206"/>
    </row>
    <row r="2090" spans="1:11" hidden="1">
      <c r="A2090" s="94">
        <v>500</v>
      </c>
      <c r="B2090" s="165">
        <v>5200</v>
      </c>
      <c r="C2090" s="470" t="s">
        <v>268</v>
      </c>
      <c r="D2090" s="470"/>
      <c r="E2090" s="150">
        <f>SUM(E2091:E2097)</f>
        <v>0</v>
      </c>
      <c r="F2090" s="150">
        <f>SUM(F2091:F2097)</f>
        <v>0</v>
      </c>
      <c r="G2090" s="150">
        <f>SUM(G2091:G2097)</f>
        <v>0</v>
      </c>
      <c r="H2090" s="150">
        <f>SUM(H2091:H2097)</f>
        <v>0</v>
      </c>
      <c r="I2090" s="150">
        <f>SUM(I2091:I2097)</f>
        <v>0</v>
      </c>
      <c r="J2090" s="7" t="str">
        <f t="shared" si="87"/>
        <v/>
      </c>
      <c r="K2090" s="206"/>
    </row>
    <row r="2091" spans="1:11" hidden="1">
      <c r="A2091" s="94">
        <v>505</v>
      </c>
      <c r="B2091" s="167"/>
      <c r="C2091" s="168">
        <v>5201</v>
      </c>
      <c r="D2091" s="169" t="s">
        <v>269</v>
      </c>
      <c r="E2091" s="77"/>
      <c r="F2091" s="77"/>
      <c r="G2091" s="77"/>
      <c r="H2091" s="77"/>
      <c r="I2091" s="77"/>
      <c r="J2091" s="7" t="str">
        <f t="shared" si="87"/>
        <v/>
      </c>
      <c r="K2091" s="206"/>
    </row>
    <row r="2092" spans="1:11" hidden="1">
      <c r="A2092" s="94">
        <v>510</v>
      </c>
      <c r="B2092" s="167"/>
      <c r="C2092" s="168">
        <v>5202</v>
      </c>
      <c r="D2092" s="169" t="s">
        <v>270</v>
      </c>
      <c r="E2092" s="77"/>
      <c r="F2092" s="77"/>
      <c r="G2092" s="77"/>
      <c r="H2092" s="77"/>
      <c r="I2092" s="77"/>
      <c r="J2092" s="7" t="str">
        <f t="shared" si="87"/>
        <v/>
      </c>
      <c r="K2092" s="206"/>
    </row>
    <row r="2093" spans="1:11" hidden="1">
      <c r="A2093" s="94">
        <v>515</v>
      </c>
      <c r="B2093" s="167"/>
      <c r="C2093" s="168">
        <v>5203</v>
      </c>
      <c r="D2093" s="169" t="s">
        <v>271</v>
      </c>
      <c r="E2093" s="77"/>
      <c r="F2093" s="77"/>
      <c r="G2093" s="77"/>
      <c r="H2093" s="77"/>
      <c r="I2093" s="77"/>
      <c r="J2093" s="7" t="str">
        <f t="shared" si="87"/>
        <v/>
      </c>
      <c r="K2093" s="206"/>
    </row>
    <row r="2094" spans="1:11" hidden="1">
      <c r="A2094" s="94">
        <v>520</v>
      </c>
      <c r="B2094" s="167"/>
      <c r="C2094" s="168">
        <v>5204</v>
      </c>
      <c r="D2094" s="169" t="s">
        <v>272</v>
      </c>
      <c r="E2094" s="77"/>
      <c r="F2094" s="77"/>
      <c r="G2094" s="77"/>
      <c r="H2094" s="77"/>
      <c r="I2094" s="77"/>
      <c r="J2094" s="7" t="str">
        <f t="shared" si="87"/>
        <v/>
      </c>
      <c r="K2094" s="206"/>
    </row>
    <row r="2095" spans="1:11" hidden="1">
      <c r="A2095" s="94">
        <v>525</v>
      </c>
      <c r="B2095" s="167"/>
      <c r="C2095" s="168">
        <v>5205</v>
      </c>
      <c r="D2095" s="169" t="s">
        <v>273</v>
      </c>
      <c r="E2095" s="77"/>
      <c r="F2095" s="77"/>
      <c r="G2095" s="77"/>
      <c r="H2095" s="77"/>
      <c r="I2095" s="77"/>
      <c r="J2095" s="7" t="str">
        <f t="shared" si="87"/>
        <v/>
      </c>
      <c r="K2095" s="206"/>
    </row>
    <row r="2096" spans="1:11" hidden="1">
      <c r="A2096" s="93">
        <v>635</v>
      </c>
      <c r="B2096" s="167"/>
      <c r="C2096" s="168">
        <v>5206</v>
      </c>
      <c r="D2096" s="169" t="s">
        <v>274</v>
      </c>
      <c r="E2096" s="77"/>
      <c r="F2096" s="77"/>
      <c r="G2096" s="77"/>
      <c r="H2096" s="77"/>
      <c r="I2096" s="77"/>
      <c r="J2096" s="7" t="str">
        <f t="shared" si="87"/>
        <v/>
      </c>
      <c r="K2096" s="206"/>
    </row>
    <row r="2097" spans="1:11" hidden="1">
      <c r="A2097" s="94">
        <v>640</v>
      </c>
      <c r="B2097" s="167"/>
      <c r="C2097" s="168">
        <v>5219</v>
      </c>
      <c r="D2097" s="169" t="s">
        <v>275</v>
      </c>
      <c r="E2097" s="77"/>
      <c r="F2097" s="77"/>
      <c r="G2097" s="77"/>
      <c r="H2097" s="77"/>
      <c r="I2097" s="77"/>
      <c r="J2097" s="7" t="str">
        <f t="shared" si="87"/>
        <v/>
      </c>
      <c r="K2097" s="206"/>
    </row>
    <row r="2098" spans="1:11" hidden="1">
      <c r="A2098" s="94">
        <v>645</v>
      </c>
      <c r="B2098" s="165">
        <v>5300</v>
      </c>
      <c r="C2098" s="470" t="s">
        <v>276</v>
      </c>
      <c r="D2098" s="470"/>
      <c r="E2098" s="150">
        <f>SUM(E2099:E2100)</f>
        <v>0</v>
      </c>
      <c r="F2098" s="150">
        <f>SUM(F2099:F2100)</f>
        <v>0</v>
      </c>
      <c r="G2098" s="150">
        <f>SUM(G2099:G2100)</f>
        <v>0</v>
      </c>
      <c r="H2098" s="150">
        <f>SUM(H2099:H2100)</f>
        <v>0</v>
      </c>
      <c r="I2098" s="150">
        <f>SUM(I2099:I2100)</f>
        <v>0</v>
      </c>
      <c r="J2098" s="7" t="str">
        <f t="shared" si="87"/>
        <v/>
      </c>
      <c r="K2098" s="206"/>
    </row>
    <row r="2099" spans="1:11" hidden="1">
      <c r="A2099" s="94">
        <v>650</v>
      </c>
      <c r="B2099" s="167"/>
      <c r="C2099" s="168">
        <v>5301</v>
      </c>
      <c r="D2099" s="169" t="s">
        <v>277</v>
      </c>
      <c r="E2099" s="77"/>
      <c r="F2099" s="77"/>
      <c r="G2099" s="77"/>
      <c r="H2099" s="77"/>
      <c r="I2099" s="77"/>
      <c r="J2099" s="7" t="str">
        <f t="shared" si="87"/>
        <v/>
      </c>
      <c r="K2099" s="206"/>
    </row>
    <row r="2100" spans="1:11" hidden="1">
      <c r="A2100" s="93">
        <v>655</v>
      </c>
      <c r="B2100" s="167"/>
      <c r="C2100" s="168">
        <v>5309</v>
      </c>
      <c r="D2100" s="169" t="s">
        <v>278</v>
      </c>
      <c r="E2100" s="77"/>
      <c r="F2100" s="77"/>
      <c r="G2100" s="77"/>
      <c r="H2100" s="77"/>
      <c r="I2100" s="77"/>
      <c r="J2100" s="7" t="str">
        <f t="shared" si="87"/>
        <v/>
      </c>
      <c r="K2100" s="206"/>
    </row>
    <row r="2101" spans="1:11" hidden="1">
      <c r="A2101" s="93">
        <v>665</v>
      </c>
      <c r="B2101" s="165">
        <v>5400</v>
      </c>
      <c r="C2101" s="470" t="s">
        <v>279</v>
      </c>
      <c r="D2101" s="470"/>
      <c r="E2101" s="362"/>
      <c r="F2101" s="362"/>
      <c r="G2101" s="362"/>
      <c r="H2101" s="362"/>
      <c r="I2101" s="362"/>
      <c r="J2101" s="7" t="str">
        <f t="shared" si="87"/>
        <v/>
      </c>
      <c r="K2101" s="206"/>
    </row>
    <row r="2102" spans="1:11" hidden="1">
      <c r="A2102" s="93">
        <v>675</v>
      </c>
      <c r="B2102" s="141">
        <v>5500</v>
      </c>
      <c r="C2102" s="471" t="s">
        <v>280</v>
      </c>
      <c r="D2102" s="471"/>
      <c r="E2102" s="150">
        <f>SUM(E2103:E2106)</f>
        <v>0</v>
      </c>
      <c r="F2102" s="150">
        <f>SUM(F2103:F2106)</f>
        <v>0</v>
      </c>
      <c r="G2102" s="150">
        <f>SUM(G2103:G2106)</f>
        <v>0</v>
      </c>
      <c r="H2102" s="150">
        <f>SUM(H2103:H2106)</f>
        <v>0</v>
      </c>
      <c r="I2102" s="150">
        <f>SUM(I2103:I2106)</f>
        <v>0</v>
      </c>
      <c r="J2102" s="7" t="str">
        <f t="shared" si="87"/>
        <v/>
      </c>
      <c r="K2102" s="206"/>
    </row>
    <row r="2103" spans="1:11" hidden="1">
      <c r="A2103" s="93">
        <v>685</v>
      </c>
      <c r="B2103" s="164"/>
      <c r="C2103" s="49">
        <v>5501</v>
      </c>
      <c r="D2103" s="76" t="s">
        <v>281</v>
      </c>
      <c r="E2103" s="77"/>
      <c r="F2103" s="77"/>
      <c r="G2103" s="77"/>
      <c r="H2103" s="77"/>
      <c r="I2103" s="77"/>
      <c r="J2103" s="7" t="str">
        <f t="shared" si="87"/>
        <v/>
      </c>
      <c r="K2103" s="206"/>
    </row>
    <row r="2104" spans="1:11" hidden="1">
      <c r="A2104" s="94">
        <v>690</v>
      </c>
      <c r="B2104" s="164"/>
      <c r="C2104" s="49">
        <v>5502</v>
      </c>
      <c r="D2104" s="76" t="s">
        <v>282</v>
      </c>
      <c r="E2104" s="77"/>
      <c r="F2104" s="77"/>
      <c r="G2104" s="77"/>
      <c r="H2104" s="77"/>
      <c r="I2104" s="77"/>
      <c r="J2104" s="7" t="str">
        <f t="shared" si="87"/>
        <v/>
      </c>
      <c r="K2104" s="206"/>
    </row>
    <row r="2105" spans="1:11" hidden="1">
      <c r="A2105" s="94">
        <v>695</v>
      </c>
      <c r="B2105" s="164"/>
      <c r="C2105" s="49">
        <v>5503</v>
      </c>
      <c r="D2105" s="50" t="s">
        <v>283</v>
      </c>
      <c r="E2105" s="77"/>
      <c r="F2105" s="77"/>
      <c r="G2105" s="77"/>
      <c r="H2105" s="77"/>
      <c r="I2105" s="77"/>
      <c r="J2105" s="7" t="str">
        <f t="shared" si="87"/>
        <v/>
      </c>
      <c r="K2105" s="206"/>
    </row>
    <row r="2106" spans="1:11" hidden="1">
      <c r="A2106" s="93">
        <v>700</v>
      </c>
      <c r="B2106" s="164"/>
      <c r="C2106" s="49">
        <v>5504</v>
      </c>
      <c r="D2106" s="76" t="s">
        <v>284</v>
      </c>
      <c r="E2106" s="77"/>
      <c r="F2106" s="77"/>
      <c r="G2106" s="77"/>
      <c r="H2106" s="77"/>
      <c r="I2106" s="77"/>
      <c r="J2106" s="7" t="str">
        <f t="shared" si="87"/>
        <v/>
      </c>
      <c r="K2106" s="206"/>
    </row>
    <row r="2107" spans="1:11" ht="15.75" hidden="1" customHeight="1">
      <c r="A2107" s="93">
        <v>710</v>
      </c>
      <c r="B2107" s="165">
        <v>5700</v>
      </c>
      <c r="C2107" s="472" t="s">
        <v>285</v>
      </c>
      <c r="D2107" s="472"/>
      <c r="E2107" s="150">
        <f>SUM(E2108:E2110)</f>
        <v>0</v>
      </c>
      <c r="F2107" s="150">
        <f>SUM(F2108:F2110)</f>
        <v>0</v>
      </c>
      <c r="G2107" s="150">
        <f>SUM(G2108:G2110)</f>
        <v>0</v>
      </c>
      <c r="H2107" s="150">
        <f>SUM(H2108:H2110)</f>
        <v>0</v>
      </c>
      <c r="I2107" s="150">
        <f>SUM(I2108:I2110)</f>
        <v>0</v>
      </c>
      <c r="J2107" s="7" t="str">
        <f t="shared" si="87"/>
        <v/>
      </c>
      <c r="K2107" s="206"/>
    </row>
    <row r="2108" spans="1:11" hidden="1">
      <c r="A2108" s="94">
        <v>715</v>
      </c>
      <c r="B2108" s="167"/>
      <c r="C2108" s="168">
        <v>5701</v>
      </c>
      <c r="D2108" s="169" t="s">
        <v>286</v>
      </c>
      <c r="E2108" s="77"/>
      <c r="F2108" s="77"/>
      <c r="G2108" s="77"/>
      <c r="H2108" s="77"/>
      <c r="I2108" s="77"/>
      <c r="J2108" s="7" t="str">
        <f t="shared" si="87"/>
        <v/>
      </c>
      <c r="K2108" s="206"/>
    </row>
    <row r="2109" spans="1:11" hidden="1">
      <c r="A2109" s="94">
        <v>720</v>
      </c>
      <c r="B2109" s="167"/>
      <c r="C2109" s="171">
        <v>5702</v>
      </c>
      <c r="D2109" s="172" t="s">
        <v>287</v>
      </c>
      <c r="E2109" s="280"/>
      <c r="F2109" s="280"/>
      <c r="G2109" s="280"/>
      <c r="H2109" s="280"/>
      <c r="I2109" s="280"/>
      <c r="J2109" s="7" t="str">
        <f t="shared" si="87"/>
        <v/>
      </c>
      <c r="K2109" s="206"/>
    </row>
    <row r="2110" spans="1:11" hidden="1">
      <c r="A2110" s="94">
        <v>725</v>
      </c>
      <c r="B2110" s="48"/>
      <c r="C2110" s="174">
        <v>4071</v>
      </c>
      <c r="D2110" s="175" t="s">
        <v>288</v>
      </c>
      <c r="E2110" s="77"/>
      <c r="F2110" s="77"/>
      <c r="G2110" s="77"/>
      <c r="H2110" s="77"/>
      <c r="I2110" s="77"/>
      <c r="J2110" s="7" t="str">
        <f t="shared" si="87"/>
        <v/>
      </c>
      <c r="K2110" s="206"/>
    </row>
    <row r="2111" spans="1:11" hidden="1">
      <c r="A2111" s="94">
        <v>730</v>
      </c>
      <c r="B2111" s="164"/>
      <c r="C2111" s="469" t="s">
        <v>289</v>
      </c>
      <c r="D2111" s="469"/>
      <c r="E2111" s="367"/>
      <c r="F2111" s="367"/>
      <c r="G2111" s="367"/>
      <c r="H2111" s="367"/>
      <c r="I2111" s="367"/>
      <c r="J2111" s="7" t="str">
        <f t="shared" si="87"/>
        <v/>
      </c>
      <c r="K2111" s="206"/>
    </row>
    <row r="2112" spans="1:11" hidden="1">
      <c r="A2112" s="94">
        <v>735</v>
      </c>
      <c r="B2112" s="176">
        <v>98</v>
      </c>
      <c r="C2112" s="469" t="s">
        <v>289</v>
      </c>
      <c r="D2112" s="469"/>
      <c r="E2112" s="369"/>
      <c r="F2112" s="369"/>
      <c r="G2112" s="369"/>
      <c r="H2112" s="369"/>
      <c r="I2112" s="369"/>
      <c r="J2112" s="7" t="str">
        <f t="shared" si="87"/>
        <v/>
      </c>
      <c r="K2112" s="206"/>
    </row>
    <row r="2113" spans="1:11" hidden="1">
      <c r="A2113" s="94">
        <v>740</v>
      </c>
      <c r="B2113" s="178"/>
      <c r="C2113" s="179"/>
      <c r="D2113" s="370"/>
      <c r="E2113" s="371"/>
      <c r="F2113" s="371"/>
      <c r="G2113" s="371"/>
      <c r="H2113" s="371"/>
      <c r="I2113" s="371"/>
      <c r="J2113" s="7" t="str">
        <f t="shared" si="87"/>
        <v/>
      </c>
      <c r="K2113" s="206"/>
    </row>
    <row r="2114" spans="1:11" hidden="1">
      <c r="A2114" s="94">
        <v>745</v>
      </c>
      <c r="B2114" s="181"/>
      <c r="C2114" s="5"/>
      <c r="D2114" s="180"/>
      <c r="E2114" s="117"/>
      <c r="F2114" s="117"/>
      <c r="G2114" s="117"/>
      <c r="H2114" s="117"/>
      <c r="I2114" s="117"/>
      <c r="J2114" s="7" t="str">
        <f t="shared" si="87"/>
        <v/>
      </c>
      <c r="K2114" s="206"/>
    </row>
    <row r="2115" spans="1:11" hidden="1">
      <c r="A2115" s="93">
        <v>750</v>
      </c>
      <c r="B2115" s="181"/>
      <c r="C2115" s="5"/>
      <c r="D2115" s="180"/>
      <c r="E2115" s="117"/>
      <c r="F2115" s="117"/>
      <c r="G2115" s="117"/>
      <c r="H2115" s="117"/>
      <c r="I2115" s="117"/>
      <c r="J2115" s="7" t="str">
        <f t="shared" si="87"/>
        <v/>
      </c>
      <c r="K2115" s="206"/>
    </row>
    <row r="2116" spans="1:11" ht="16.5" thickBot="1">
      <c r="A2116" s="94">
        <v>755</v>
      </c>
      <c r="B2116" s="183"/>
      <c r="C2116" s="183" t="s">
        <v>173</v>
      </c>
      <c r="D2116" s="384">
        <f>+B2116</f>
        <v>0</v>
      </c>
      <c r="E2116" s="185">
        <f>SUM(E2000,E2003,E2009,E2017,E2018,E2037,E2041,E2047,E2050,E2051,E2052,E2053,E2054,E2063,E2069,E2070,E2071,E2072,E2079,E2083,E2084,E2085,E2086,E2089,E2090,E2098,E2101,E2102,E2107)+E2112</f>
        <v>6420</v>
      </c>
      <c r="F2116" s="185">
        <f>SUM(F2000,F2003,F2009,F2017,F2018,F2037,F2041,F2047,F2050,F2051,F2052,F2053,F2054,F2063,F2069,F2070,F2071,F2072,F2079,F2083,F2084,F2085,F2086,F2089,F2090,F2098,F2101,F2102,F2107)+F2112</f>
        <v>6000</v>
      </c>
      <c r="G2116" s="185">
        <f>SUM(G2000,G2003,G2009,G2017,G2018,G2037,G2041,G2047,G2050,G2051,G2052,G2053,G2054,G2063,G2069,G2070,G2071,G2072,G2079,G2083,G2084,G2085,G2086,G2089,G2090,G2098,G2101,G2102,G2107)+G2112</f>
        <v>7000</v>
      </c>
      <c r="H2116" s="185">
        <f>SUM(H2000,H2003,H2009,H2017,H2018,H2037,H2041,H2047,H2050,H2051,H2052,H2053,H2054,H2063,H2069,H2070,H2071,H2072,H2079,H2083,H2084,H2085,H2086,H2089,H2090,H2098,H2101,H2102,H2107)+H2112</f>
        <v>7000</v>
      </c>
      <c r="I2116" s="185">
        <f>SUM(I2000,I2003,I2009,I2017,I2018,I2037,I2041,I2047,I2050,I2051,I2052,I2053,I2054,I2063,I2069,I2070,I2071,I2072,I2079,I2083,I2084,I2085,I2086,I2089,I2090,I2098,I2101,I2102,I2107)+I2112</f>
        <v>7000</v>
      </c>
      <c r="J2116" s="7">
        <f t="shared" si="87"/>
        <v>1</v>
      </c>
      <c r="K2116" s="373" t="str">
        <f>LEFT(C1997,1)</f>
        <v>8</v>
      </c>
    </row>
    <row r="2117" spans="1:11" ht="16.5" thickTop="1">
      <c r="A2117" s="94">
        <v>760</v>
      </c>
      <c r="B2117" s="374" t="s">
        <v>524</v>
      </c>
      <c r="C2117" s="375"/>
      <c r="J2117" s="7">
        <v>1</v>
      </c>
    </row>
    <row r="2118" spans="1:11">
      <c r="A2118" s="93">
        <v>765</v>
      </c>
      <c r="B2118" s="376"/>
      <c r="C2118" s="376"/>
      <c r="D2118" s="377"/>
      <c r="E2118" s="376"/>
      <c r="F2118" s="376"/>
      <c r="G2118" s="376"/>
      <c r="H2118" s="376"/>
      <c r="I2118" s="376"/>
      <c r="J2118" s="7">
        <v>1</v>
      </c>
    </row>
    <row r="2119" spans="1:11">
      <c r="A2119" s="93">
        <v>775</v>
      </c>
      <c r="B2119" s="378"/>
      <c r="C2119" s="378"/>
      <c r="D2119" s="378"/>
      <c r="E2119" s="378"/>
      <c r="F2119" s="378"/>
      <c r="G2119" s="378"/>
      <c r="H2119" s="378"/>
      <c r="I2119" s="378"/>
      <c r="J2119" s="7">
        <v>1</v>
      </c>
      <c r="K2119" s="378"/>
    </row>
    <row r="2120" spans="1:11" hidden="1">
      <c r="A2120" s="94">
        <v>780</v>
      </c>
      <c r="E2120" s="329"/>
      <c r="F2120" s="329"/>
      <c r="G2120" s="329"/>
      <c r="H2120" s="329"/>
      <c r="I2120" s="329"/>
      <c r="J2120" s="7" t="str">
        <f>(IF(OR($E2120&lt;&gt;0,$F2120&lt;&gt;0,$G2120&lt;&gt;0,$H2120&lt;&gt;0,$I2120&lt;&gt;0),$J$2,""))</f>
        <v/>
      </c>
    </row>
    <row r="2121" spans="1:11">
      <c r="A2121" s="94">
        <v>785</v>
      </c>
      <c r="E2121" s="329"/>
      <c r="F2121" s="329"/>
      <c r="G2121" s="329"/>
      <c r="H2121" s="329"/>
      <c r="I2121" s="329"/>
      <c r="J2121" s="7">
        <v>1</v>
      </c>
    </row>
    <row r="2122" spans="1:11" ht="15.75" customHeight="1">
      <c r="A2122" s="94">
        <v>790</v>
      </c>
      <c r="B2122" s="478" t="str">
        <f>$B$7</f>
        <v>ПРОГНОЗА ЗА ПЕРИОДА 2024-2027 г. НА ПОСТЪПЛЕНИЯТА ОТ МЕСТНИ ПРИХОДИ  И НА РАЗХОДИТЕ ЗА МЕСТНИ ДЕЙНОСТИ</v>
      </c>
      <c r="C2122" s="478"/>
      <c r="D2122" s="478"/>
      <c r="E2122" s="265"/>
      <c r="F2122" s="117"/>
      <c r="G2122" s="117"/>
      <c r="H2122" s="117"/>
      <c r="I2122" s="117"/>
      <c r="J2122" s="7">
        <v>1</v>
      </c>
    </row>
    <row r="2123" spans="1:11">
      <c r="A2123" s="94">
        <v>795</v>
      </c>
      <c r="B2123" s="5"/>
      <c r="C2123" s="5"/>
      <c r="D2123" s="6"/>
      <c r="E2123" s="341" t="s">
        <v>10</v>
      </c>
      <c r="F2123" s="341" t="s">
        <v>11</v>
      </c>
      <c r="G2123" s="342" t="s">
        <v>517</v>
      </c>
      <c r="H2123" s="343"/>
      <c r="I2123" s="344"/>
      <c r="J2123" s="7">
        <v>1</v>
      </c>
    </row>
    <row r="2124" spans="1:11" ht="18.75" customHeight="1">
      <c r="A2124" s="93">
        <v>805</v>
      </c>
      <c r="B2124" s="479" t="str">
        <f>$B$9</f>
        <v>Община Първомай</v>
      </c>
      <c r="C2124" s="479"/>
      <c r="D2124" s="479"/>
      <c r="E2124" s="18">
        <f>$E$9</f>
        <v>45292</v>
      </c>
      <c r="F2124" s="19">
        <f>$F$9</f>
        <v>46752</v>
      </c>
      <c r="G2124" s="117"/>
      <c r="H2124" s="117"/>
      <c r="I2124" s="117"/>
      <c r="J2124" s="7">
        <v>1</v>
      </c>
    </row>
    <row r="2125" spans="1:11">
      <c r="A2125" s="94">
        <v>810</v>
      </c>
      <c r="B2125" s="5" t="str">
        <f>$B$10</f>
        <v>(наименование на разпоредителя с бюджет)</v>
      </c>
      <c r="C2125" s="5"/>
      <c r="D2125" s="6"/>
      <c r="E2125" s="117"/>
      <c r="F2125" s="117"/>
      <c r="G2125" s="117"/>
      <c r="H2125" s="117"/>
      <c r="I2125" s="117"/>
      <c r="J2125" s="7">
        <v>1</v>
      </c>
    </row>
    <row r="2126" spans="1:11">
      <c r="A2126" s="94">
        <v>815</v>
      </c>
      <c r="B2126" s="5"/>
      <c r="C2126" s="5"/>
      <c r="D2126" s="6"/>
      <c r="E2126" s="117"/>
      <c r="F2126" s="117"/>
      <c r="G2126" s="117"/>
      <c r="H2126" s="117"/>
      <c r="I2126" s="117"/>
      <c r="J2126" s="7">
        <v>1</v>
      </c>
    </row>
    <row r="2127" spans="1:11" ht="19.5" customHeight="1">
      <c r="A2127" s="86">
        <v>525</v>
      </c>
      <c r="B2127" s="474" t="str">
        <f>$B$12</f>
        <v>Първомай</v>
      </c>
      <c r="C2127" s="474"/>
      <c r="D2127" s="474"/>
      <c r="E2127" s="16" t="s">
        <v>176</v>
      </c>
      <c r="F2127" s="379" t="str">
        <f>$F$12</f>
        <v>6610</v>
      </c>
      <c r="G2127" s="117"/>
      <c r="H2127" s="117"/>
      <c r="I2127" s="117"/>
      <c r="J2127" s="7">
        <v>1</v>
      </c>
    </row>
    <row r="2128" spans="1:11">
      <c r="A2128" s="93">
        <v>820</v>
      </c>
      <c r="B2128" s="23" t="str">
        <f>$B$13</f>
        <v>(наименование на първостепенния разпоредител с бюджет)</v>
      </c>
      <c r="C2128" s="5"/>
      <c r="D2128" s="6"/>
      <c r="E2128" s="265"/>
      <c r="F2128" s="117"/>
      <c r="G2128" s="117"/>
      <c r="H2128" s="117"/>
      <c r="I2128" s="117"/>
      <c r="J2128" s="7">
        <v>1</v>
      </c>
    </row>
    <row r="2129" spans="1:11">
      <c r="A2129" s="94">
        <v>821</v>
      </c>
      <c r="B2129" s="121"/>
      <c r="C2129" s="117"/>
      <c r="D2129" s="213"/>
      <c r="E2129" s="117"/>
      <c r="F2129" s="117"/>
      <c r="G2129" s="117"/>
      <c r="H2129" s="117"/>
      <c r="I2129" s="117"/>
      <c r="J2129" s="7">
        <v>1</v>
      </c>
    </row>
    <row r="2130" spans="1:11">
      <c r="A2130" s="94">
        <v>822</v>
      </c>
      <c r="B2130" s="5"/>
      <c r="C2130" s="5"/>
      <c r="D2130" s="6"/>
      <c r="E2130" s="117"/>
      <c r="F2130" s="117"/>
      <c r="G2130" s="117"/>
      <c r="H2130" s="117"/>
      <c r="I2130" s="117"/>
      <c r="J2130" s="7">
        <v>1</v>
      </c>
    </row>
    <row r="2131" spans="1:11" ht="16.5">
      <c r="A2131" s="94">
        <v>823</v>
      </c>
      <c r="B2131" s="125"/>
      <c r="C2131" s="126"/>
      <c r="D2131" s="346" t="s">
        <v>518</v>
      </c>
      <c r="E2131" s="33" t="str">
        <f>$E$19</f>
        <v>Годишен отчет</v>
      </c>
      <c r="F2131" s="34" t="str">
        <f>$F$19</f>
        <v>Проект на бюджет</v>
      </c>
      <c r="G2131" s="34" t="str">
        <f>$G$19</f>
        <v>Прогноза</v>
      </c>
      <c r="H2131" s="34" t="str">
        <f>$H$19</f>
        <v>Прогноза</v>
      </c>
      <c r="I2131" s="34" t="str">
        <f>$I$19</f>
        <v>Прогноза</v>
      </c>
      <c r="J2131" s="7">
        <v>1</v>
      </c>
    </row>
    <row r="2132" spans="1:11">
      <c r="A2132" s="94">
        <v>825</v>
      </c>
      <c r="B2132" s="128" t="s">
        <v>23</v>
      </c>
      <c r="C2132" s="129" t="s">
        <v>24</v>
      </c>
      <c r="D2132" s="347" t="s">
        <v>519</v>
      </c>
      <c r="E2132" s="37">
        <f>$E$20</f>
        <v>2023</v>
      </c>
      <c r="F2132" s="38">
        <f>$F$20</f>
        <v>2024</v>
      </c>
      <c r="G2132" s="38">
        <f>$G$20</f>
        <v>2025</v>
      </c>
      <c r="H2132" s="38">
        <f>$H$20</f>
        <v>2026</v>
      </c>
      <c r="I2132" s="38">
        <f>$I$20</f>
        <v>2027</v>
      </c>
      <c r="J2132" s="7">
        <v>1</v>
      </c>
    </row>
    <row r="2133" spans="1:11" ht="18.75">
      <c r="A2133" s="94"/>
      <c r="B2133" s="132"/>
      <c r="C2133" s="133"/>
      <c r="D2133" s="348" t="s">
        <v>179</v>
      </c>
      <c r="E2133" s="42"/>
      <c r="F2133" s="42"/>
      <c r="G2133" s="43"/>
      <c r="H2133" s="42"/>
      <c r="I2133" s="42"/>
      <c r="J2133" s="7">
        <v>1</v>
      </c>
    </row>
    <row r="2134" spans="1:11">
      <c r="A2134" s="94"/>
      <c r="B2134" s="349"/>
      <c r="C2134" s="380" t="e">
        <f>VLOOKUP(D2134,OP_LIST2,2,FALSE())</f>
        <v>#N/A</v>
      </c>
      <c r="D2134" s="381"/>
      <c r="E2134" s="140"/>
      <c r="F2134" s="140"/>
      <c r="G2134" s="140"/>
      <c r="H2134" s="140"/>
      <c r="I2134" s="140"/>
      <c r="J2134" s="7">
        <v>1</v>
      </c>
    </row>
    <row r="2135" spans="1:11">
      <c r="A2135" s="94"/>
      <c r="B2135" s="352"/>
      <c r="C2135" s="353">
        <f>VLOOKUP(D2136,GROUPS2,2,FALSE())</f>
        <v>806</v>
      </c>
      <c r="D2135" s="381" t="s">
        <v>520</v>
      </c>
      <c r="E2135" s="139"/>
      <c r="F2135" s="139"/>
      <c r="G2135" s="139"/>
      <c r="H2135" s="139"/>
      <c r="I2135" s="139"/>
      <c r="J2135" s="7">
        <v>1</v>
      </c>
    </row>
    <row r="2136" spans="1:11">
      <c r="A2136" s="94"/>
      <c r="B2136" s="354"/>
      <c r="C2136" s="382">
        <f>+C2135</f>
        <v>806</v>
      </c>
      <c r="D2136" s="383" t="s">
        <v>535</v>
      </c>
      <c r="E2136" s="139"/>
      <c r="F2136" s="139"/>
      <c r="G2136" s="139"/>
      <c r="H2136" s="139"/>
      <c r="I2136" s="139"/>
      <c r="J2136" s="7">
        <v>1</v>
      </c>
    </row>
    <row r="2137" spans="1:11">
      <c r="A2137" s="94"/>
      <c r="B2137" s="357"/>
      <c r="C2137" s="358"/>
      <c r="D2137" s="359" t="s">
        <v>522</v>
      </c>
      <c r="E2137" s="360"/>
      <c r="F2137" s="360"/>
      <c r="G2137" s="360"/>
      <c r="H2137" s="360"/>
      <c r="I2137" s="360"/>
      <c r="J2137" s="7">
        <v>1</v>
      </c>
    </row>
    <row r="2138" spans="1:11" ht="15.75" customHeight="1">
      <c r="A2138" s="94"/>
      <c r="B2138" s="141">
        <v>100</v>
      </c>
      <c r="C2138" s="475" t="s">
        <v>180</v>
      </c>
      <c r="D2138" s="475"/>
      <c r="E2138" s="142">
        <f>SUM(E2139:E2140)</f>
        <v>220800</v>
      </c>
      <c r="F2138" s="142">
        <f>SUM(F2139:F2140)</f>
        <v>249810</v>
      </c>
      <c r="G2138" s="142">
        <f>SUM(G2139:G2140)</f>
        <v>255000</v>
      </c>
      <c r="H2138" s="142">
        <f>SUM(H2139:H2140)</f>
        <v>270000</v>
      </c>
      <c r="I2138" s="142">
        <f>SUM(I2139:I2140)</f>
        <v>285000</v>
      </c>
      <c r="J2138" s="7">
        <f t="shared" ref="J2138:J2169" si="88">(IF(OR($E2138&lt;&gt;0,$F2138&lt;&gt;0,$G2138&lt;&gt;0,$H2138&lt;&gt;0,$I2138&lt;&gt;0),$J$2,""))</f>
        <v>1</v>
      </c>
      <c r="K2138" s="206"/>
    </row>
    <row r="2139" spans="1:11">
      <c r="A2139" s="94"/>
      <c r="B2139" s="67"/>
      <c r="C2139" s="49">
        <v>101</v>
      </c>
      <c r="D2139" s="50" t="s">
        <v>181</v>
      </c>
      <c r="E2139" s="55">
        <v>220800</v>
      </c>
      <c r="F2139" s="55">
        <v>249810</v>
      </c>
      <c r="G2139" s="55">
        <v>255000</v>
      </c>
      <c r="H2139" s="55">
        <v>270000</v>
      </c>
      <c r="I2139" s="55">
        <v>285000</v>
      </c>
      <c r="J2139" s="7">
        <f t="shared" si="88"/>
        <v>1</v>
      </c>
      <c r="K2139" s="206"/>
    </row>
    <row r="2140" spans="1:11" hidden="1">
      <c r="B2140" s="67"/>
      <c r="C2140" s="49">
        <v>102</v>
      </c>
      <c r="D2140" s="50" t="s">
        <v>182</v>
      </c>
      <c r="E2140" s="77"/>
      <c r="F2140" s="77"/>
      <c r="G2140" s="77"/>
      <c r="H2140" s="77"/>
      <c r="I2140" s="77"/>
      <c r="J2140" s="7" t="str">
        <f t="shared" si="88"/>
        <v/>
      </c>
      <c r="K2140" s="206"/>
    </row>
    <row r="2141" spans="1:11">
      <c r="B2141" s="141">
        <v>200</v>
      </c>
      <c r="C2141" s="476" t="s">
        <v>183</v>
      </c>
      <c r="D2141" s="476"/>
      <c r="E2141" s="142">
        <f>SUM(E2142:E2146)</f>
        <v>44534</v>
      </c>
      <c r="F2141" s="142">
        <f>SUM(F2142:F2146)</f>
        <v>34720</v>
      </c>
      <c r="G2141" s="142">
        <f>SUM(G2142:G2146)</f>
        <v>41100</v>
      </c>
      <c r="H2141" s="142">
        <f>SUM(H2142:H2146)</f>
        <v>45500</v>
      </c>
      <c r="I2141" s="142">
        <f>SUM(I2142:I2146)</f>
        <v>50000</v>
      </c>
      <c r="J2141" s="7">
        <f t="shared" si="88"/>
        <v>1</v>
      </c>
      <c r="K2141" s="206"/>
    </row>
    <row r="2142" spans="1:11" hidden="1">
      <c r="B2142" s="71"/>
      <c r="C2142" s="49">
        <v>201</v>
      </c>
      <c r="D2142" s="50" t="s">
        <v>184</v>
      </c>
      <c r="E2142" s="77"/>
      <c r="F2142" s="77"/>
      <c r="G2142" s="77"/>
      <c r="H2142" s="77"/>
      <c r="I2142" s="77"/>
      <c r="J2142" s="7" t="str">
        <f t="shared" si="88"/>
        <v/>
      </c>
      <c r="K2142" s="206"/>
    </row>
    <row r="2143" spans="1:11">
      <c r="B2143" s="48"/>
      <c r="C2143" s="49">
        <v>202</v>
      </c>
      <c r="D2143" s="76" t="s">
        <v>185</v>
      </c>
      <c r="E2143" s="55">
        <v>37448</v>
      </c>
      <c r="F2143" s="55">
        <v>29600</v>
      </c>
      <c r="G2143" s="55">
        <v>36000</v>
      </c>
      <c r="H2143" s="55">
        <v>40000</v>
      </c>
      <c r="I2143" s="55">
        <v>44000</v>
      </c>
      <c r="J2143" s="7">
        <f t="shared" si="88"/>
        <v>1</v>
      </c>
      <c r="K2143" s="206"/>
    </row>
    <row r="2144" spans="1:11">
      <c r="B2144" s="48"/>
      <c r="C2144" s="49">
        <v>205</v>
      </c>
      <c r="D2144" s="76" t="s">
        <v>186</v>
      </c>
      <c r="E2144" s="55">
        <v>3973</v>
      </c>
      <c r="F2144" s="55">
        <v>5120</v>
      </c>
      <c r="G2144" s="55">
        <v>5100</v>
      </c>
      <c r="H2144" s="55">
        <v>5500</v>
      </c>
      <c r="I2144" s="55">
        <v>6000</v>
      </c>
      <c r="J2144" s="7">
        <f t="shared" si="88"/>
        <v>1</v>
      </c>
      <c r="K2144" s="206"/>
    </row>
    <row r="2145" spans="1:11">
      <c r="B2145" s="48"/>
      <c r="C2145" s="49">
        <v>208</v>
      </c>
      <c r="D2145" s="79" t="s">
        <v>187</v>
      </c>
      <c r="E2145" s="55">
        <v>1596</v>
      </c>
      <c r="F2145" s="55"/>
      <c r="G2145" s="55"/>
      <c r="H2145" s="55"/>
      <c r="I2145" s="55"/>
      <c r="J2145" s="7">
        <f t="shared" si="88"/>
        <v>1</v>
      </c>
      <c r="K2145" s="206"/>
    </row>
    <row r="2146" spans="1:11">
      <c r="B2146" s="71"/>
      <c r="C2146" s="49">
        <v>209</v>
      </c>
      <c r="D2146" s="80" t="s">
        <v>188</v>
      </c>
      <c r="E2146" s="55">
        <v>1517</v>
      </c>
      <c r="F2146" s="55"/>
      <c r="G2146" s="55"/>
      <c r="H2146" s="55"/>
      <c r="I2146" s="55"/>
      <c r="J2146" s="7">
        <f t="shared" si="88"/>
        <v>1</v>
      </c>
      <c r="K2146" s="206"/>
    </row>
    <row r="2147" spans="1:11">
      <c r="B2147" s="141">
        <v>500</v>
      </c>
      <c r="C2147" s="476" t="s">
        <v>189</v>
      </c>
      <c r="D2147" s="476"/>
      <c r="E2147" s="142">
        <f>SUM(E2148:E2154)</f>
        <v>44885</v>
      </c>
      <c r="F2147" s="142">
        <f>SUM(F2148:F2154)</f>
        <v>49000</v>
      </c>
      <c r="G2147" s="142">
        <f>SUM(G2148:G2154)</f>
        <v>50100</v>
      </c>
      <c r="H2147" s="142">
        <f>SUM(H2148:H2154)</f>
        <v>55200</v>
      </c>
      <c r="I2147" s="142">
        <f>SUM(I2148:I2154)</f>
        <v>60400</v>
      </c>
      <c r="J2147" s="7">
        <f t="shared" si="88"/>
        <v>1</v>
      </c>
      <c r="K2147" s="206"/>
    </row>
    <row r="2148" spans="1:11">
      <c r="B2148" s="71"/>
      <c r="C2148" s="146">
        <v>551</v>
      </c>
      <c r="D2148" s="147" t="s">
        <v>190</v>
      </c>
      <c r="E2148" s="55">
        <v>27130</v>
      </c>
      <c r="F2148" s="55">
        <v>29620</v>
      </c>
      <c r="G2148" s="55">
        <v>30000</v>
      </c>
      <c r="H2148" s="55">
        <v>33000</v>
      </c>
      <c r="I2148" s="55">
        <v>36000</v>
      </c>
      <c r="J2148" s="7">
        <f t="shared" si="88"/>
        <v>1</v>
      </c>
      <c r="K2148" s="206"/>
    </row>
    <row r="2149" spans="1:11" hidden="1">
      <c r="B2149" s="71"/>
      <c r="C2149" s="146">
        <v>552</v>
      </c>
      <c r="D2149" s="147" t="s">
        <v>191</v>
      </c>
      <c r="E2149" s="77"/>
      <c r="F2149" s="77"/>
      <c r="G2149" s="77"/>
      <c r="H2149" s="77"/>
      <c r="I2149" s="77"/>
      <c r="J2149" s="7" t="str">
        <f t="shared" si="88"/>
        <v/>
      </c>
      <c r="K2149" s="206"/>
    </row>
    <row r="2150" spans="1:11" hidden="1">
      <c r="B2150" s="148"/>
      <c r="C2150" s="146">
        <v>558</v>
      </c>
      <c r="D2150" s="149" t="s">
        <v>49</v>
      </c>
      <c r="E2150" s="52">
        <v>0</v>
      </c>
      <c r="F2150" s="52">
        <v>0</v>
      </c>
      <c r="G2150" s="52">
        <v>0</v>
      </c>
      <c r="H2150" s="52">
        <v>0</v>
      </c>
      <c r="I2150" s="52">
        <v>0</v>
      </c>
      <c r="J2150" s="7" t="str">
        <f t="shared" si="88"/>
        <v/>
      </c>
      <c r="K2150" s="206"/>
    </row>
    <row r="2151" spans="1:11">
      <c r="B2151" s="148"/>
      <c r="C2151" s="146">
        <v>560</v>
      </c>
      <c r="D2151" s="149" t="s">
        <v>192</v>
      </c>
      <c r="E2151" s="55">
        <v>11398</v>
      </c>
      <c r="F2151" s="55">
        <v>12245</v>
      </c>
      <c r="G2151" s="55">
        <v>13000</v>
      </c>
      <c r="H2151" s="55">
        <v>14500</v>
      </c>
      <c r="I2151" s="55">
        <v>16000</v>
      </c>
      <c r="J2151" s="7">
        <f t="shared" si="88"/>
        <v>1</v>
      </c>
      <c r="K2151" s="206"/>
    </row>
    <row r="2152" spans="1:11">
      <c r="B2152" s="148"/>
      <c r="C2152" s="146">
        <v>580</v>
      </c>
      <c r="D2152" s="147" t="s">
        <v>193</v>
      </c>
      <c r="E2152" s="55">
        <v>6357</v>
      </c>
      <c r="F2152" s="55">
        <v>7135</v>
      </c>
      <c r="G2152" s="55">
        <v>7100</v>
      </c>
      <c r="H2152" s="55">
        <v>7700</v>
      </c>
      <c r="I2152" s="55">
        <v>8400</v>
      </c>
      <c r="J2152" s="7">
        <f t="shared" si="88"/>
        <v>1</v>
      </c>
      <c r="K2152" s="206"/>
    </row>
    <row r="2153" spans="1:11" hidden="1">
      <c r="B2153" s="71"/>
      <c r="C2153" s="146">
        <v>588</v>
      </c>
      <c r="D2153" s="147" t="s">
        <v>194</v>
      </c>
      <c r="E2153" s="52">
        <v>0</v>
      </c>
      <c r="F2153" s="52">
        <v>0</v>
      </c>
      <c r="G2153" s="52">
        <v>0</v>
      </c>
      <c r="H2153" s="52">
        <v>0</v>
      </c>
      <c r="I2153" s="52">
        <v>0</v>
      </c>
      <c r="J2153" s="7" t="str">
        <f t="shared" si="88"/>
        <v/>
      </c>
      <c r="K2153" s="206"/>
    </row>
    <row r="2154" spans="1:11" hidden="1">
      <c r="B2154" s="71"/>
      <c r="C2154" s="49">
        <v>590</v>
      </c>
      <c r="D2154" s="147" t="s">
        <v>195</v>
      </c>
      <c r="E2154" s="77"/>
      <c r="F2154" s="77"/>
      <c r="G2154" s="77"/>
      <c r="H2154" s="77"/>
      <c r="I2154" s="77"/>
      <c r="J2154" s="7" t="str">
        <f t="shared" si="88"/>
        <v/>
      </c>
      <c r="K2154" s="206"/>
    </row>
    <row r="2155" spans="1:11" ht="15.75" hidden="1" customHeight="1">
      <c r="A2155" s="93">
        <v>5</v>
      </c>
      <c r="B2155" s="141">
        <v>800</v>
      </c>
      <c r="C2155" s="477" t="s">
        <v>196</v>
      </c>
      <c r="D2155" s="477"/>
      <c r="E2155" s="362"/>
      <c r="F2155" s="362"/>
      <c r="G2155" s="362"/>
      <c r="H2155" s="362"/>
      <c r="I2155" s="362"/>
      <c r="J2155" s="7" t="str">
        <f t="shared" si="88"/>
        <v/>
      </c>
      <c r="K2155" s="206"/>
    </row>
    <row r="2156" spans="1:11">
      <c r="A2156" s="94">
        <v>10</v>
      </c>
      <c r="B2156" s="141">
        <v>1000</v>
      </c>
      <c r="C2156" s="476" t="s">
        <v>197</v>
      </c>
      <c r="D2156" s="476"/>
      <c r="E2156" s="142">
        <f>SUM(E2157:E2173)</f>
        <v>83873</v>
      </c>
      <c r="F2156" s="142">
        <f>SUM(F2157:F2173)</f>
        <v>155600</v>
      </c>
      <c r="G2156" s="142">
        <f>SUM(G2157:G2173)</f>
        <v>113700</v>
      </c>
      <c r="H2156" s="142">
        <f>SUM(H2157:H2173)</f>
        <v>120000</v>
      </c>
      <c r="I2156" s="142">
        <f>SUM(I2157:I2173)</f>
        <v>126200</v>
      </c>
      <c r="J2156" s="7">
        <f t="shared" si="88"/>
        <v>1</v>
      </c>
      <c r="K2156" s="206"/>
    </row>
    <row r="2157" spans="1:11" hidden="1">
      <c r="A2157" s="94">
        <v>15</v>
      </c>
      <c r="B2157" s="48"/>
      <c r="C2157" s="49">
        <v>1011</v>
      </c>
      <c r="D2157" s="76" t="s">
        <v>198</v>
      </c>
      <c r="E2157" s="77"/>
      <c r="F2157" s="77"/>
      <c r="G2157" s="77"/>
      <c r="H2157" s="77"/>
      <c r="I2157" s="77"/>
      <c r="J2157" s="7" t="str">
        <f t="shared" si="88"/>
        <v/>
      </c>
      <c r="K2157" s="206"/>
    </row>
    <row r="2158" spans="1:11" hidden="1">
      <c r="A2158" s="93">
        <v>35</v>
      </c>
      <c r="B2158" s="48"/>
      <c r="C2158" s="49">
        <v>1012</v>
      </c>
      <c r="D2158" s="76" t="s">
        <v>199</v>
      </c>
      <c r="E2158" s="77"/>
      <c r="F2158" s="77"/>
      <c r="G2158" s="77"/>
      <c r="H2158" s="77"/>
      <c r="I2158" s="77"/>
      <c r="J2158" s="7" t="str">
        <f t="shared" si="88"/>
        <v/>
      </c>
      <c r="K2158" s="206"/>
    </row>
    <row r="2159" spans="1:11">
      <c r="A2159" s="94">
        <v>40</v>
      </c>
      <c r="B2159" s="48"/>
      <c r="C2159" s="49">
        <v>1013</v>
      </c>
      <c r="D2159" s="76" t="s">
        <v>200</v>
      </c>
      <c r="E2159" s="55">
        <v>5600</v>
      </c>
      <c r="F2159" s="55">
        <v>5600</v>
      </c>
      <c r="G2159" s="55">
        <v>5600</v>
      </c>
      <c r="H2159" s="55">
        <v>5600</v>
      </c>
      <c r="I2159" s="55">
        <v>5600</v>
      </c>
      <c r="J2159" s="7">
        <f t="shared" si="88"/>
        <v>1</v>
      </c>
      <c r="K2159" s="206"/>
    </row>
    <row r="2160" spans="1:11" hidden="1">
      <c r="A2160" s="94">
        <v>45</v>
      </c>
      <c r="B2160" s="48"/>
      <c r="C2160" s="49">
        <v>1014</v>
      </c>
      <c r="D2160" s="76" t="s">
        <v>201</v>
      </c>
      <c r="E2160" s="77"/>
      <c r="F2160" s="77"/>
      <c r="G2160" s="77"/>
      <c r="H2160" s="77"/>
      <c r="I2160" s="77"/>
      <c r="J2160" s="7" t="str">
        <f t="shared" si="88"/>
        <v/>
      </c>
      <c r="K2160" s="206"/>
    </row>
    <row r="2161" spans="1:11">
      <c r="A2161" s="94">
        <v>50</v>
      </c>
      <c r="B2161" s="48"/>
      <c r="C2161" s="49">
        <v>1015</v>
      </c>
      <c r="D2161" s="76" t="s">
        <v>202</v>
      </c>
      <c r="E2161" s="55">
        <v>2902</v>
      </c>
      <c r="F2161" s="55">
        <v>3000</v>
      </c>
      <c r="G2161" s="55">
        <v>1500</v>
      </c>
      <c r="H2161" s="55">
        <v>1800</v>
      </c>
      <c r="I2161" s="55">
        <v>2000</v>
      </c>
      <c r="J2161" s="7">
        <f t="shared" si="88"/>
        <v>1</v>
      </c>
      <c r="K2161" s="206"/>
    </row>
    <row r="2162" spans="1:11">
      <c r="A2162" s="94">
        <v>55</v>
      </c>
      <c r="B2162" s="48"/>
      <c r="C2162" s="58">
        <v>1016</v>
      </c>
      <c r="D2162" s="78" t="s">
        <v>203</v>
      </c>
      <c r="E2162" s="364">
        <v>4823</v>
      </c>
      <c r="F2162" s="364">
        <v>7000</v>
      </c>
      <c r="G2162" s="364">
        <v>5000</v>
      </c>
      <c r="H2162" s="364">
        <v>6000</v>
      </c>
      <c r="I2162" s="364">
        <v>7000</v>
      </c>
      <c r="J2162" s="7">
        <f t="shared" si="88"/>
        <v>1</v>
      </c>
      <c r="K2162" s="206"/>
    </row>
    <row r="2163" spans="1:11">
      <c r="A2163" s="94">
        <v>60</v>
      </c>
      <c r="B2163" s="67"/>
      <c r="C2163" s="49">
        <v>1020</v>
      </c>
      <c r="D2163" s="50" t="s">
        <v>204</v>
      </c>
      <c r="E2163" s="55">
        <v>68149</v>
      </c>
      <c r="F2163" s="55">
        <v>140000</v>
      </c>
      <c r="G2163" s="55">
        <v>100000</v>
      </c>
      <c r="H2163" s="55">
        <v>105000</v>
      </c>
      <c r="I2163" s="55">
        <v>110000</v>
      </c>
      <c r="J2163" s="7">
        <f t="shared" si="88"/>
        <v>1</v>
      </c>
      <c r="K2163" s="206"/>
    </row>
    <row r="2164" spans="1:11">
      <c r="A2164" s="93">
        <v>65</v>
      </c>
      <c r="B2164" s="48"/>
      <c r="C2164" s="49">
        <v>1030</v>
      </c>
      <c r="D2164" s="76" t="s">
        <v>205</v>
      </c>
      <c r="E2164" s="55"/>
      <c r="F2164" s="55"/>
      <c r="G2164" s="55"/>
      <c r="H2164" s="55"/>
      <c r="I2164" s="55"/>
      <c r="J2164" s="7" t="str">
        <f t="shared" si="88"/>
        <v/>
      </c>
      <c r="K2164" s="206"/>
    </row>
    <row r="2165" spans="1:11" hidden="1">
      <c r="A2165" s="94">
        <v>70</v>
      </c>
      <c r="B2165" s="48"/>
      <c r="C2165" s="49">
        <v>1051</v>
      </c>
      <c r="D2165" s="76" t="s">
        <v>206</v>
      </c>
      <c r="E2165" s="77"/>
      <c r="F2165" s="77"/>
      <c r="G2165" s="77"/>
      <c r="H2165" s="77"/>
      <c r="I2165" s="77"/>
      <c r="J2165" s="7" t="str">
        <f t="shared" si="88"/>
        <v/>
      </c>
      <c r="K2165" s="206"/>
    </row>
    <row r="2166" spans="1:11" hidden="1">
      <c r="A2166" s="94">
        <v>75</v>
      </c>
      <c r="B2166" s="48"/>
      <c r="C2166" s="49">
        <v>1052</v>
      </c>
      <c r="D2166" s="76" t="s">
        <v>207</v>
      </c>
      <c r="E2166" s="77"/>
      <c r="F2166" s="77"/>
      <c r="G2166" s="77"/>
      <c r="H2166" s="77"/>
      <c r="I2166" s="77"/>
      <c r="J2166" s="7" t="str">
        <f t="shared" si="88"/>
        <v/>
      </c>
      <c r="K2166" s="206"/>
    </row>
    <row r="2167" spans="1:11" hidden="1">
      <c r="A2167" s="94">
        <v>80</v>
      </c>
      <c r="B2167" s="48"/>
      <c r="C2167" s="49">
        <v>1053</v>
      </c>
      <c r="D2167" s="76" t="s">
        <v>208</v>
      </c>
      <c r="E2167" s="77"/>
      <c r="F2167" s="77"/>
      <c r="G2167" s="77"/>
      <c r="H2167" s="77"/>
      <c r="I2167" s="77"/>
      <c r="J2167" s="7" t="str">
        <f t="shared" si="88"/>
        <v/>
      </c>
      <c r="K2167" s="206"/>
    </row>
    <row r="2168" spans="1:11">
      <c r="A2168" s="94">
        <v>80</v>
      </c>
      <c r="B2168" s="48"/>
      <c r="C2168" s="49">
        <v>1062</v>
      </c>
      <c r="D2168" s="50" t="s">
        <v>209</v>
      </c>
      <c r="E2168" s="55">
        <v>2399</v>
      </c>
      <c r="F2168" s="55"/>
      <c r="G2168" s="55">
        <v>1600</v>
      </c>
      <c r="H2168" s="55">
        <v>1600</v>
      </c>
      <c r="I2168" s="55">
        <v>1600</v>
      </c>
      <c r="J2168" s="7">
        <f t="shared" si="88"/>
        <v>1</v>
      </c>
      <c r="K2168" s="206"/>
    </row>
    <row r="2169" spans="1:11" hidden="1">
      <c r="A2169" s="94">
        <v>85</v>
      </c>
      <c r="B2169" s="48"/>
      <c r="C2169" s="49">
        <v>1063</v>
      </c>
      <c r="D2169" s="79" t="s">
        <v>210</v>
      </c>
      <c r="E2169" s="77"/>
      <c r="F2169" s="77"/>
      <c r="G2169" s="77"/>
      <c r="H2169" s="77"/>
      <c r="I2169" s="77"/>
      <c r="J2169" s="7" t="str">
        <f t="shared" si="88"/>
        <v/>
      </c>
      <c r="K2169" s="206"/>
    </row>
    <row r="2170" spans="1:11" hidden="1">
      <c r="A2170" s="94">
        <v>90</v>
      </c>
      <c r="B2170" s="48"/>
      <c r="C2170" s="49">
        <v>1069</v>
      </c>
      <c r="D2170" s="79" t="s">
        <v>211</v>
      </c>
      <c r="E2170" s="77"/>
      <c r="F2170" s="77"/>
      <c r="G2170" s="77"/>
      <c r="H2170" s="77"/>
      <c r="I2170" s="77"/>
      <c r="J2170" s="7" t="str">
        <f t="shared" ref="J2170:J2201" si="89">(IF(OR($E2170&lt;&gt;0,$F2170&lt;&gt;0,$G2170&lt;&gt;0,$H2170&lt;&gt;0,$I2170&lt;&gt;0),$J$2,""))</f>
        <v/>
      </c>
      <c r="K2170" s="206"/>
    </row>
    <row r="2171" spans="1:11" hidden="1">
      <c r="A2171" s="94">
        <v>90</v>
      </c>
      <c r="B2171" s="67"/>
      <c r="C2171" s="49">
        <v>1091</v>
      </c>
      <c r="D2171" s="76" t="s">
        <v>212</v>
      </c>
      <c r="E2171" s="77"/>
      <c r="F2171" s="77"/>
      <c r="G2171" s="77"/>
      <c r="H2171" s="77"/>
      <c r="I2171" s="77"/>
      <c r="J2171" s="7" t="str">
        <f t="shared" si="89"/>
        <v/>
      </c>
      <c r="K2171" s="206"/>
    </row>
    <row r="2172" spans="1:11" hidden="1">
      <c r="A2172" s="93">
        <v>115</v>
      </c>
      <c r="B2172" s="48"/>
      <c r="C2172" s="49">
        <v>1092</v>
      </c>
      <c r="D2172" s="76" t="s">
        <v>213</v>
      </c>
      <c r="E2172" s="77"/>
      <c r="F2172" s="77"/>
      <c r="G2172" s="77"/>
      <c r="H2172" s="77"/>
      <c r="I2172" s="77"/>
      <c r="J2172" s="7" t="str">
        <f t="shared" si="89"/>
        <v/>
      </c>
      <c r="K2172" s="206"/>
    </row>
    <row r="2173" spans="1:11" hidden="1">
      <c r="A2173" s="93">
        <v>125</v>
      </c>
      <c r="B2173" s="48"/>
      <c r="C2173" s="49">
        <v>1098</v>
      </c>
      <c r="D2173" s="76" t="s">
        <v>214</v>
      </c>
      <c r="E2173" s="77"/>
      <c r="F2173" s="77"/>
      <c r="G2173" s="77"/>
      <c r="H2173" s="77"/>
      <c r="I2173" s="77"/>
      <c r="J2173" s="7" t="str">
        <f t="shared" si="89"/>
        <v/>
      </c>
      <c r="K2173" s="206"/>
    </row>
    <row r="2174" spans="1:11">
      <c r="A2174" s="94">
        <v>130</v>
      </c>
      <c r="B2174" s="141">
        <v>1900</v>
      </c>
      <c r="C2174" s="471" t="s">
        <v>215</v>
      </c>
      <c r="D2174" s="471"/>
      <c r="E2174" s="142">
        <f>SUM(E2175:E2177)</f>
        <v>114878</v>
      </c>
      <c r="F2174" s="142">
        <f>SUM(F2175:F2177)</f>
        <v>117000</v>
      </c>
      <c r="G2174" s="142">
        <f>SUM(G2175:G2177)</f>
        <v>121500</v>
      </c>
      <c r="H2174" s="142">
        <f>SUM(H2175:H2177)</f>
        <v>121500</v>
      </c>
      <c r="I2174" s="142">
        <f>SUM(I2175:I2177)</f>
        <v>121500</v>
      </c>
      <c r="J2174" s="7">
        <f t="shared" si="89"/>
        <v>1</v>
      </c>
      <c r="K2174" s="206"/>
    </row>
    <row r="2175" spans="1:11">
      <c r="A2175" s="94">
        <v>135</v>
      </c>
      <c r="B2175" s="48"/>
      <c r="C2175" s="49">
        <v>1901</v>
      </c>
      <c r="D2175" s="104" t="s">
        <v>216</v>
      </c>
      <c r="E2175" s="55">
        <v>3137</v>
      </c>
      <c r="F2175" s="55"/>
      <c r="G2175" s="55">
        <v>1500</v>
      </c>
      <c r="H2175" s="55">
        <v>1500</v>
      </c>
      <c r="I2175" s="55">
        <v>1500</v>
      </c>
      <c r="J2175" s="7">
        <f t="shared" si="89"/>
        <v>1</v>
      </c>
      <c r="K2175" s="206"/>
    </row>
    <row r="2176" spans="1:11" ht="30" customHeight="1">
      <c r="A2176" s="94">
        <v>140</v>
      </c>
      <c r="B2176" s="153"/>
      <c r="C2176" s="49">
        <v>1981</v>
      </c>
      <c r="D2176" s="104" t="s">
        <v>217</v>
      </c>
      <c r="E2176" s="55">
        <v>111741</v>
      </c>
      <c r="F2176" s="55">
        <v>117000</v>
      </c>
      <c r="G2176" s="55">
        <v>120000</v>
      </c>
      <c r="H2176" s="55">
        <v>120000</v>
      </c>
      <c r="I2176" s="55">
        <v>120000</v>
      </c>
      <c r="J2176" s="7">
        <f t="shared" si="89"/>
        <v>1</v>
      </c>
      <c r="K2176" s="206"/>
    </row>
    <row r="2177" spans="1:11" hidden="1">
      <c r="A2177" s="94">
        <v>145</v>
      </c>
      <c r="B2177" s="48"/>
      <c r="C2177" s="49">
        <v>1991</v>
      </c>
      <c r="D2177" s="104" t="s">
        <v>218</v>
      </c>
      <c r="E2177" s="77"/>
      <c r="F2177" s="77"/>
      <c r="G2177" s="77"/>
      <c r="H2177" s="77"/>
      <c r="I2177" s="77"/>
      <c r="J2177" s="7" t="str">
        <f t="shared" si="89"/>
        <v/>
      </c>
      <c r="K2177" s="206"/>
    </row>
    <row r="2178" spans="1:11" hidden="1">
      <c r="A2178" s="94">
        <v>150</v>
      </c>
      <c r="B2178" s="141">
        <v>2100</v>
      </c>
      <c r="C2178" s="471" t="s">
        <v>219</v>
      </c>
      <c r="D2178" s="471"/>
      <c r="E2178" s="150">
        <f>SUM(E2179:E2183)</f>
        <v>0</v>
      </c>
      <c r="F2178" s="150">
        <f>SUM(F2179:F2183)</f>
        <v>0</v>
      </c>
      <c r="G2178" s="150">
        <f>SUM(G2179:G2183)</f>
        <v>0</v>
      </c>
      <c r="H2178" s="150">
        <f>SUM(H2179:H2183)</f>
        <v>0</v>
      </c>
      <c r="I2178" s="150">
        <f>SUM(I2179:I2183)</f>
        <v>0</v>
      </c>
      <c r="J2178" s="7" t="str">
        <f t="shared" si="89"/>
        <v/>
      </c>
      <c r="K2178" s="206"/>
    </row>
    <row r="2179" spans="1:11" hidden="1">
      <c r="A2179" s="94">
        <v>155</v>
      </c>
      <c r="B2179" s="48"/>
      <c r="C2179" s="49">
        <v>2110</v>
      </c>
      <c r="D2179" s="79" t="s">
        <v>220</v>
      </c>
      <c r="E2179" s="77"/>
      <c r="F2179" s="77"/>
      <c r="G2179" s="77"/>
      <c r="H2179" s="77"/>
      <c r="I2179" s="77"/>
      <c r="J2179" s="7" t="str">
        <f t="shared" si="89"/>
        <v/>
      </c>
      <c r="K2179" s="206"/>
    </row>
    <row r="2180" spans="1:11" hidden="1">
      <c r="A2180" s="94">
        <v>160</v>
      </c>
      <c r="B2180" s="153"/>
      <c r="C2180" s="49">
        <v>2120</v>
      </c>
      <c r="D2180" s="79" t="s">
        <v>221</v>
      </c>
      <c r="E2180" s="77"/>
      <c r="F2180" s="77"/>
      <c r="G2180" s="77"/>
      <c r="H2180" s="77"/>
      <c r="I2180" s="77"/>
      <c r="J2180" s="7" t="str">
        <f t="shared" si="89"/>
        <v/>
      </c>
      <c r="K2180" s="206"/>
    </row>
    <row r="2181" spans="1:11" hidden="1">
      <c r="A2181" s="94">
        <v>165</v>
      </c>
      <c r="B2181" s="153"/>
      <c r="C2181" s="49">
        <v>2125</v>
      </c>
      <c r="D2181" s="79" t="s">
        <v>222</v>
      </c>
      <c r="E2181" s="52">
        <v>0</v>
      </c>
      <c r="F2181" s="52">
        <v>0</v>
      </c>
      <c r="G2181" s="52">
        <v>0</v>
      </c>
      <c r="H2181" s="52">
        <v>0</v>
      </c>
      <c r="I2181" s="52">
        <v>0</v>
      </c>
      <c r="J2181" s="7" t="str">
        <f t="shared" si="89"/>
        <v/>
      </c>
      <c r="K2181" s="206"/>
    </row>
    <row r="2182" spans="1:11" hidden="1">
      <c r="A2182" s="94">
        <v>175</v>
      </c>
      <c r="B2182" s="71"/>
      <c r="C2182" s="49">
        <v>2140</v>
      </c>
      <c r="D2182" s="79" t="s">
        <v>223</v>
      </c>
      <c r="E2182" s="52">
        <v>0</v>
      </c>
      <c r="F2182" s="52">
        <v>0</v>
      </c>
      <c r="G2182" s="52">
        <v>0</v>
      </c>
      <c r="H2182" s="52">
        <v>0</v>
      </c>
      <c r="I2182" s="52">
        <v>0</v>
      </c>
      <c r="J2182" s="7" t="str">
        <f t="shared" si="89"/>
        <v/>
      </c>
      <c r="K2182" s="206"/>
    </row>
    <row r="2183" spans="1:11" hidden="1">
      <c r="A2183" s="94">
        <v>180</v>
      </c>
      <c r="B2183" s="48"/>
      <c r="C2183" s="49">
        <v>2190</v>
      </c>
      <c r="D2183" s="79" t="s">
        <v>224</v>
      </c>
      <c r="E2183" s="77"/>
      <c r="F2183" s="77"/>
      <c r="G2183" s="77"/>
      <c r="H2183" s="77"/>
      <c r="I2183" s="77"/>
      <c r="J2183" s="7" t="str">
        <f t="shared" si="89"/>
        <v/>
      </c>
      <c r="K2183" s="206"/>
    </row>
    <row r="2184" spans="1:11" hidden="1">
      <c r="A2184" s="94">
        <v>185</v>
      </c>
      <c r="B2184" s="141">
        <v>2200</v>
      </c>
      <c r="C2184" s="471" t="s">
        <v>225</v>
      </c>
      <c r="D2184" s="471"/>
      <c r="E2184" s="150">
        <f>SUM(E2185:E2186)</f>
        <v>0</v>
      </c>
      <c r="F2184" s="150">
        <f>SUM(F2185:F2186)</f>
        <v>0</v>
      </c>
      <c r="G2184" s="150">
        <f>SUM(G2185:G2186)</f>
        <v>0</v>
      </c>
      <c r="H2184" s="150">
        <f>SUM(H2185:H2186)</f>
        <v>0</v>
      </c>
      <c r="I2184" s="150">
        <f>SUM(I2185:I2186)</f>
        <v>0</v>
      </c>
      <c r="J2184" s="7" t="str">
        <f t="shared" si="89"/>
        <v/>
      </c>
      <c r="K2184" s="206"/>
    </row>
    <row r="2185" spans="1:11" hidden="1">
      <c r="A2185" s="94">
        <v>190</v>
      </c>
      <c r="B2185" s="48"/>
      <c r="C2185" s="49">
        <v>2221</v>
      </c>
      <c r="D2185" s="50" t="s">
        <v>226</v>
      </c>
      <c r="E2185" s="77"/>
      <c r="F2185" s="77"/>
      <c r="G2185" s="77"/>
      <c r="H2185" s="77"/>
      <c r="I2185" s="77"/>
      <c r="J2185" s="7" t="str">
        <f t="shared" si="89"/>
        <v/>
      </c>
      <c r="K2185" s="206"/>
    </row>
    <row r="2186" spans="1:11" hidden="1">
      <c r="A2186" s="94">
        <v>200</v>
      </c>
      <c r="B2186" s="48"/>
      <c r="C2186" s="49">
        <v>2224</v>
      </c>
      <c r="D2186" s="50" t="s">
        <v>227</v>
      </c>
      <c r="E2186" s="77"/>
      <c r="F2186" s="77"/>
      <c r="G2186" s="77"/>
      <c r="H2186" s="77"/>
      <c r="I2186" s="77"/>
      <c r="J2186" s="7" t="str">
        <f t="shared" si="89"/>
        <v/>
      </c>
      <c r="K2186" s="206"/>
    </row>
    <row r="2187" spans="1:11" hidden="1">
      <c r="A2187" s="94">
        <v>200</v>
      </c>
      <c r="B2187" s="141">
        <v>2500</v>
      </c>
      <c r="C2187" s="471" t="s">
        <v>228</v>
      </c>
      <c r="D2187" s="471"/>
      <c r="E2187" s="362"/>
      <c r="F2187" s="362"/>
      <c r="G2187" s="362"/>
      <c r="H2187" s="362"/>
      <c r="I2187" s="362"/>
      <c r="J2187" s="7" t="str">
        <f t="shared" si="89"/>
        <v/>
      </c>
      <c r="K2187" s="206"/>
    </row>
    <row r="2188" spans="1:11" ht="15.75" hidden="1" customHeight="1">
      <c r="A2188" s="94">
        <v>205</v>
      </c>
      <c r="B2188" s="141">
        <v>2600</v>
      </c>
      <c r="C2188" s="473" t="s">
        <v>229</v>
      </c>
      <c r="D2188" s="473"/>
      <c r="E2188" s="362"/>
      <c r="F2188" s="362"/>
      <c r="G2188" s="362"/>
      <c r="H2188" s="362"/>
      <c r="I2188" s="362"/>
      <c r="J2188" s="7" t="str">
        <f t="shared" si="89"/>
        <v/>
      </c>
      <c r="K2188" s="206"/>
    </row>
    <row r="2189" spans="1:11" ht="15.75" hidden="1" customHeight="1">
      <c r="A2189" s="94">
        <v>210</v>
      </c>
      <c r="B2189" s="141">
        <v>2700</v>
      </c>
      <c r="C2189" s="473" t="s">
        <v>230</v>
      </c>
      <c r="D2189" s="473"/>
      <c r="E2189" s="362"/>
      <c r="F2189" s="362"/>
      <c r="G2189" s="362"/>
      <c r="H2189" s="362"/>
      <c r="I2189" s="362"/>
      <c r="J2189" s="7" t="str">
        <f t="shared" si="89"/>
        <v/>
      </c>
      <c r="K2189" s="206"/>
    </row>
    <row r="2190" spans="1:11" ht="36" hidden="1" customHeight="1">
      <c r="A2190" s="94">
        <v>215</v>
      </c>
      <c r="B2190" s="141">
        <v>2800</v>
      </c>
      <c r="C2190" s="473" t="s">
        <v>523</v>
      </c>
      <c r="D2190" s="473"/>
      <c r="E2190" s="362"/>
      <c r="F2190" s="362"/>
      <c r="G2190" s="362"/>
      <c r="H2190" s="362"/>
      <c r="I2190" s="362"/>
      <c r="J2190" s="7" t="str">
        <f t="shared" si="89"/>
        <v/>
      </c>
      <c r="K2190" s="206"/>
    </row>
    <row r="2191" spans="1:11" ht="15.75" customHeight="1">
      <c r="A2191" s="93">
        <v>220</v>
      </c>
      <c r="B2191" s="141">
        <v>2900</v>
      </c>
      <c r="C2191" s="471" t="s">
        <v>232</v>
      </c>
      <c r="D2191" s="471"/>
      <c r="E2191" s="150">
        <f>SUM(E2192:E2199)</f>
        <v>1975</v>
      </c>
      <c r="F2191" s="150">
        <f>SUM(F2192:F2199)</f>
        <v>0</v>
      </c>
      <c r="G2191" s="150">
        <f>SUM(G2192:G2199)</f>
        <v>0</v>
      </c>
      <c r="H2191" s="150">
        <f>SUM(H2192:H2199)</f>
        <v>0</v>
      </c>
      <c r="I2191" s="150">
        <f>SUM(I2192:I2199)</f>
        <v>0</v>
      </c>
      <c r="J2191" s="7">
        <f t="shared" si="89"/>
        <v>1</v>
      </c>
      <c r="K2191" s="206"/>
    </row>
    <row r="2192" spans="1:11" ht="6" customHeight="1">
      <c r="A2192" s="94">
        <v>225</v>
      </c>
      <c r="B2192" s="153"/>
      <c r="C2192" s="49">
        <v>2910</v>
      </c>
      <c r="D2192" s="155" t="s">
        <v>233</v>
      </c>
      <c r="E2192" s="77"/>
      <c r="F2192" s="77"/>
      <c r="G2192" s="77"/>
      <c r="H2192" s="77"/>
      <c r="I2192" s="77"/>
      <c r="J2192" s="7" t="str">
        <f t="shared" si="89"/>
        <v/>
      </c>
      <c r="K2192" s="206"/>
    </row>
    <row r="2193" spans="1:11" ht="19.5" hidden="1" customHeight="1">
      <c r="A2193" s="94">
        <v>230</v>
      </c>
      <c r="B2193" s="153"/>
      <c r="C2193" s="49">
        <v>2920</v>
      </c>
      <c r="D2193" s="155" t="s">
        <v>234</v>
      </c>
      <c r="E2193" s="77"/>
      <c r="F2193" s="77"/>
      <c r="G2193" s="77"/>
      <c r="H2193" s="77"/>
      <c r="I2193" s="77"/>
      <c r="J2193" s="7" t="str">
        <f t="shared" si="89"/>
        <v/>
      </c>
      <c r="K2193" s="206"/>
    </row>
    <row r="2194" spans="1:11" ht="23.25" hidden="1" customHeight="1">
      <c r="A2194" s="94">
        <v>245</v>
      </c>
      <c r="B2194" s="153"/>
      <c r="C2194" s="49">
        <v>2969</v>
      </c>
      <c r="D2194" s="155" t="s">
        <v>235</v>
      </c>
      <c r="E2194" s="77"/>
      <c r="F2194" s="77"/>
      <c r="G2194" s="77"/>
      <c r="H2194" s="77"/>
      <c r="I2194" s="77"/>
      <c r="J2194" s="7" t="str">
        <f t="shared" si="89"/>
        <v/>
      </c>
      <c r="K2194" s="206"/>
    </row>
    <row r="2195" spans="1:11" ht="18" hidden="1" customHeight="1">
      <c r="A2195" s="93">
        <v>220</v>
      </c>
      <c r="B2195" s="153"/>
      <c r="C2195" s="156">
        <v>2970</v>
      </c>
      <c r="D2195" s="157" t="s">
        <v>236</v>
      </c>
      <c r="E2195" s="312"/>
      <c r="F2195" s="312"/>
      <c r="G2195" s="312"/>
      <c r="H2195" s="312"/>
      <c r="I2195" s="312"/>
      <c r="J2195" s="7" t="str">
        <f t="shared" si="89"/>
        <v/>
      </c>
      <c r="K2195" s="206"/>
    </row>
    <row r="2196" spans="1:11" ht="17.25" hidden="1" customHeight="1">
      <c r="A2196" s="94">
        <v>225</v>
      </c>
      <c r="B2196" s="153"/>
      <c r="C2196" s="49">
        <v>2989</v>
      </c>
      <c r="D2196" s="155" t="s">
        <v>237</v>
      </c>
      <c r="E2196" s="77"/>
      <c r="F2196" s="77"/>
      <c r="G2196" s="77"/>
      <c r="H2196" s="77"/>
      <c r="I2196" s="77"/>
      <c r="J2196" s="7" t="str">
        <f t="shared" si="89"/>
        <v/>
      </c>
      <c r="K2196" s="206"/>
    </row>
    <row r="2197" spans="1:11" ht="21" hidden="1" customHeight="1">
      <c r="A2197" s="94">
        <v>230</v>
      </c>
      <c r="B2197" s="48"/>
      <c r="C2197" s="49">
        <v>2990</v>
      </c>
      <c r="D2197" s="155" t="s">
        <v>238</v>
      </c>
      <c r="E2197" s="77"/>
      <c r="F2197" s="77"/>
      <c r="G2197" s="77"/>
      <c r="H2197" s="77"/>
      <c r="I2197" s="77"/>
      <c r="J2197" s="7" t="str">
        <f t="shared" si="89"/>
        <v/>
      </c>
      <c r="K2197" s="206"/>
    </row>
    <row r="2198" spans="1:11" ht="21.75" customHeight="1">
      <c r="A2198" s="94">
        <v>235</v>
      </c>
      <c r="B2198" s="48"/>
      <c r="C2198" s="49">
        <v>2991</v>
      </c>
      <c r="D2198" s="155" t="s">
        <v>239</v>
      </c>
      <c r="E2198" s="77">
        <v>1975</v>
      </c>
      <c r="F2198" s="77"/>
      <c r="G2198" s="77"/>
      <c r="H2198" s="77"/>
      <c r="I2198" s="77"/>
      <c r="J2198" s="7">
        <f t="shared" si="89"/>
        <v>1</v>
      </c>
      <c r="K2198" s="206"/>
    </row>
    <row r="2199" spans="1:11" ht="21.75" customHeight="1">
      <c r="A2199" s="94">
        <v>240</v>
      </c>
      <c r="B2199" s="48"/>
      <c r="C2199" s="49">
        <v>2992</v>
      </c>
      <c r="D2199" s="365" t="s">
        <v>240</v>
      </c>
      <c r="E2199" s="77"/>
      <c r="F2199" s="77"/>
      <c r="G2199" s="77"/>
      <c r="H2199" s="77"/>
      <c r="I2199" s="77"/>
      <c r="J2199" s="7" t="str">
        <f t="shared" si="89"/>
        <v/>
      </c>
      <c r="K2199" s="206"/>
    </row>
    <row r="2200" spans="1:11" ht="1.5" customHeight="1">
      <c r="A2200" s="94">
        <v>245</v>
      </c>
      <c r="B2200" s="141">
        <v>3300</v>
      </c>
      <c r="C2200" s="160" t="s">
        <v>241</v>
      </c>
      <c r="D2200" s="161"/>
      <c r="E2200" s="150">
        <f>SUM(E2201:E2205)</f>
        <v>0</v>
      </c>
      <c r="F2200" s="150">
        <f>SUM(F2201:F2205)</f>
        <v>0</v>
      </c>
      <c r="G2200" s="150">
        <f>SUM(G2201:G2205)</f>
        <v>0</v>
      </c>
      <c r="H2200" s="150">
        <f>SUM(H2201:H2205)</f>
        <v>0</v>
      </c>
      <c r="I2200" s="150">
        <f>SUM(I2201:I2205)</f>
        <v>0</v>
      </c>
      <c r="J2200" s="7" t="str">
        <f t="shared" si="89"/>
        <v/>
      </c>
      <c r="K2200" s="206"/>
    </row>
    <row r="2201" spans="1:11" ht="3" hidden="1" customHeight="1">
      <c r="A2201" s="93">
        <v>250</v>
      </c>
      <c r="B2201" s="71"/>
      <c r="C2201" s="49">
        <v>3301</v>
      </c>
      <c r="D2201" s="162" t="s">
        <v>242</v>
      </c>
      <c r="E2201" s="52">
        <v>0</v>
      </c>
      <c r="F2201" s="52">
        <v>0</v>
      </c>
      <c r="G2201" s="52">
        <v>0</v>
      </c>
      <c r="H2201" s="52">
        <v>0</v>
      </c>
      <c r="I2201" s="52">
        <v>0</v>
      </c>
      <c r="J2201" s="7" t="str">
        <f t="shared" si="89"/>
        <v/>
      </c>
      <c r="K2201" s="206"/>
    </row>
    <row r="2202" spans="1:11" ht="17.25" hidden="1" customHeight="1">
      <c r="A2202" s="94">
        <v>255</v>
      </c>
      <c r="B2202" s="71"/>
      <c r="C2202" s="49">
        <v>3302</v>
      </c>
      <c r="D2202" s="162" t="s">
        <v>243</v>
      </c>
      <c r="E2202" s="52">
        <v>0</v>
      </c>
      <c r="F2202" s="52">
        <v>0</v>
      </c>
      <c r="G2202" s="52">
        <v>0</v>
      </c>
      <c r="H2202" s="52">
        <v>0</v>
      </c>
      <c r="I2202" s="52">
        <v>0</v>
      </c>
      <c r="J2202" s="7" t="str">
        <f t="shared" ref="J2202:J2226" si="90">(IF(OR($E2202&lt;&gt;0,$F2202&lt;&gt;0,$G2202&lt;&gt;0,$H2202&lt;&gt;0,$I2202&lt;&gt;0),$J$2,""))</f>
        <v/>
      </c>
      <c r="K2202" s="206"/>
    </row>
    <row r="2203" spans="1:11" ht="15.75" hidden="1" customHeight="1">
      <c r="A2203" s="94">
        <v>265</v>
      </c>
      <c r="B2203" s="71"/>
      <c r="C2203" s="49">
        <v>3304</v>
      </c>
      <c r="D2203" s="162" t="s">
        <v>244</v>
      </c>
      <c r="E2203" s="52">
        <v>0</v>
      </c>
      <c r="F2203" s="52">
        <v>0</v>
      </c>
      <c r="G2203" s="52">
        <v>0</v>
      </c>
      <c r="H2203" s="52">
        <v>0</v>
      </c>
      <c r="I2203" s="52">
        <v>0</v>
      </c>
      <c r="J2203" s="7" t="str">
        <f t="shared" si="90"/>
        <v/>
      </c>
      <c r="K2203" s="206"/>
    </row>
    <row r="2204" spans="1:11" ht="15.75" hidden="1" customHeight="1">
      <c r="A2204" s="93">
        <v>270</v>
      </c>
      <c r="B2204" s="71"/>
      <c r="C2204" s="49">
        <v>3306</v>
      </c>
      <c r="D2204" s="162" t="s">
        <v>245</v>
      </c>
      <c r="E2204" s="52">
        <v>0</v>
      </c>
      <c r="F2204" s="52">
        <v>0</v>
      </c>
      <c r="G2204" s="52">
        <v>0</v>
      </c>
      <c r="H2204" s="52">
        <v>0</v>
      </c>
      <c r="I2204" s="52">
        <v>0</v>
      </c>
      <c r="J2204" s="7" t="str">
        <f t="shared" si="90"/>
        <v/>
      </c>
      <c r="K2204" s="206"/>
    </row>
    <row r="2205" spans="1:11" ht="18" hidden="1" customHeight="1">
      <c r="A2205" s="93">
        <v>290</v>
      </c>
      <c r="B2205" s="71"/>
      <c r="C2205" s="49">
        <v>3307</v>
      </c>
      <c r="D2205" s="162" t="s">
        <v>246</v>
      </c>
      <c r="E2205" s="52">
        <v>0</v>
      </c>
      <c r="F2205" s="52">
        <v>0</v>
      </c>
      <c r="G2205" s="52">
        <v>0</v>
      </c>
      <c r="H2205" s="52">
        <v>0</v>
      </c>
      <c r="I2205" s="52">
        <v>0</v>
      </c>
      <c r="J2205" s="7" t="str">
        <f t="shared" si="90"/>
        <v/>
      </c>
      <c r="K2205" s="206"/>
    </row>
    <row r="2206" spans="1:11" ht="25.5" hidden="1" customHeight="1">
      <c r="A2206" s="93">
        <v>320</v>
      </c>
      <c r="B2206" s="141">
        <v>3900</v>
      </c>
      <c r="C2206" s="471" t="s">
        <v>247</v>
      </c>
      <c r="D2206" s="471"/>
      <c r="E2206" s="82">
        <v>0</v>
      </c>
      <c r="F2206" s="82">
        <v>0</v>
      </c>
      <c r="G2206" s="82">
        <v>0</v>
      </c>
      <c r="H2206" s="82">
        <v>0</v>
      </c>
      <c r="I2206" s="82">
        <v>0</v>
      </c>
      <c r="J2206" s="7" t="str">
        <f t="shared" si="90"/>
        <v/>
      </c>
      <c r="K2206" s="206"/>
    </row>
    <row r="2207" spans="1:11" ht="15" hidden="1" customHeight="1">
      <c r="A2207" s="93">
        <v>330</v>
      </c>
      <c r="B2207" s="141">
        <v>4000</v>
      </c>
      <c r="C2207" s="471" t="s">
        <v>248</v>
      </c>
      <c r="D2207" s="471"/>
      <c r="E2207" s="362"/>
      <c r="F2207" s="362"/>
      <c r="G2207" s="362"/>
      <c r="H2207" s="362"/>
      <c r="I2207" s="362"/>
      <c r="J2207" s="7" t="str">
        <f t="shared" si="90"/>
        <v/>
      </c>
      <c r="K2207" s="206"/>
    </row>
    <row r="2208" spans="1:11" ht="3" hidden="1" customHeight="1">
      <c r="A2208" s="93">
        <v>350</v>
      </c>
      <c r="B2208" s="141">
        <v>4100</v>
      </c>
      <c r="C2208" s="471" t="s">
        <v>249</v>
      </c>
      <c r="D2208" s="471"/>
      <c r="E2208" s="362"/>
      <c r="F2208" s="362"/>
      <c r="G2208" s="362"/>
      <c r="H2208" s="362"/>
      <c r="I2208" s="362"/>
      <c r="J2208" s="7" t="str">
        <f t="shared" si="90"/>
        <v/>
      </c>
      <c r="K2208" s="206"/>
    </row>
    <row r="2209" spans="1:11" ht="4.5" customHeight="1">
      <c r="A2209" s="94">
        <v>355</v>
      </c>
      <c r="B2209" s="141">
        <v>4200</v>
      </c>
      <c r="C2209" s="471" t="s">
        <v>250</v>
      </c>
      <c r="D2209" s="471"/>
      <c r="E2209" s="150">
        <f>SUM(E2210:E2215)</f>
        <v>0</v>
      </c>
      <c r="F2209" s="150">
        <f>SUM(F2210:F2215)</f>
        <v>0</v>
      </c>
      <c r="G2209" s="150">
        <f>SUM(G2210:G2215)</f>
        <v>0</v>
      </c>
      <c r="H2209" s="150">
        <f>SUM(H2210:H2215)</f>
        <v>0</v>
      </c>
      <c r="I2209" s="150">
        <f>SUM(I2210:I2215)</f>
        <v>0</v>
      </c>
      <c r="J2209" s="7" t="str">
        <f t="shared" si="90"/>
        <v/>
      </c>
      <c r="K2209" s="206"/>
    </row>
    <row r="2210" spans="1:11" ht="23.25" hidden="1" customHeight="1">
      <c r="A2210" s="94">
        <v>355</v>
      </c>
      <c r="B2210" s="164"/>
      <c r="C2210" s="49">
        <v>4201</v>
      </c>
      <c r="D2210" s="50" t="s">
        <v>251</v>
      </c>
      <c r="E2210" s="77"/>
      <c r="F2210" s="77"/>
      <c r="G2210" s="77"/>
      <c r="H2210" s="77"/>
      <c r="I2210" s="77"/>
      <c r="J2210" s="7" t="str">
        <f t="shared" si="90"/>
        <v/>
      </c>
      <c r="K2210" s="206"/>
    </row>
    <row r="2211" spans="1:11" ht="18" hidden="1" customHeight="1">
      <c r="A2211" s="94">
        <v>375</v>
      </c>
      <c r="B2211" s="164"/>
      <c r="C2211" s="49">
        <v>4202</v>
      </c>
      <c r="D2211" s="50" t="s">
        <v>252</v>
      </c>
      <c r="E2211" s="77"/>
      <c r="F2211" s="77"/>
      <c r="G2211" s="77"/>
      <c r="H2211" s="77"/>
      <c r="I2211" s="77"/>
      <c r="J2211" s="7" t="str">
        <f t="shared" si="90"/>
        <v/>
      </c>
      <c r="K2211" s="206"/>
    </row>
    <row r="2212" spans="1:11" ht="18.75" hidden="1" customHeight="1">
      <c r="A2212" s="94">
        <v>380</v>
      </c>
      <c r="B2212" s="164"/>
      <c r="C2212" s="49">
        <v>4214</v>
      </c>
      <c r="D2212" s="50" t="s">
        <v>253</v>
      </c>
      <c r="E2212" s="77"/>
      <c r="F2212" s="77"/>
      <c r="G2212" s="77"/>
      <c r="H2212" s="77"/>
      <c r="I2212" s="77"/>
      <c r="J2212" s="7" t="str">
        <f t="shared" si="90"/>
        <v/>
      </c>
      <c r="K2212" s="206"/>
    </row>
    <row r="2213" spans="1:11" ht="19.5" hidden="1" customHeight="1">
      <c r="A2213" s="94">
        <v>385</v>
      </c>
      <c r="B2213" s="164"/>
      <c r="C2213" s="49">
        <v>4217</v>
      </c>
      <c r="D2213" s="50" t="s">
        <v>254</v>
      </c>
      <c r="E2213" s="77"/>
      <c r="F2213" s="77"/>
      <c r="G2213" s="77"/>
      <c r="H2213" s="77"/>
      <c r="I2213" s="77"/>
      <c r="J2213" s="7" t="str">
        <f t="shared" si="90"/>
        <v/>
      </c>
      <c r="K2213" s="206"/>
    </row>
    <row r="2214" spans="1:11" ht="18" hidden="1" customHeight="1">
      <c r="A2214" s="94">
        <v>390</v>
      </c>
      <c r="B2214" s="164"/>
      <c r="C2214" s="49">
        <v>4218</v>
      </c>
      <c r="D2214" s="76" t="s">
        <v>255</v>
      </c>
      <c r="E2214" s="77"/>
      <c r="F2214" s="77"/>
      <c r="G2214" s="77"/>
      <c r="H2214" s="77"/>
      <c r="I2214" s="77"/>
      <c r="J2214" s="7" t="str">
        <f t="shared" si="90"/>
        <v/>
      </c>
      <c r="K2214" s="206"/>
    </row>
    <row r="2215" spans="1:11" ht="23.25" hidden="1" customHeight="1">
      <c r="A2215" s="94">
        <v>390</v>
      </c>
      <c r="B2215" s="164"/>
      <c r="C2215" s="49">
        <v>4219</v>
      </c>
      <c r="D2215" s="104" t="s">
        <v>256</v>
      </c>
      <c r="E2215" s="77"/>
      <c r="F2215" s="77"/>
      <c r="G2215" s="77"/>
      <c r="H2215" s="77"/>
      <c r="I2215" s="77"/>
      <c r="J2215" s="7" t="str">
        <f t="shared" si="90"/>
        <v/>
      </c>
      <c r="K2215" s="206"/>
    </row>
    <row r="2216" spans="1:11" ht="18.75" hidden="1" customHeight="1">
      <c r="A2216" s="94">
        <v>395</v>
      </c>
      <c r="B2216" s="141">
        <v>4300</v>
      </c>
      <c r="C2216" s="471" t="s">
        <v>257</v>
      </c>
      <c r="D2216" s="471"/>
      <c r="E2216" s="150">
        <f>SUM(E2217:E2219)</f>
        <v>0</v>
      </c>
      <c r="F2216" s="150">
        <f>SUM(F2217:F2219)</f>
        <v>0</v>
      </c>
      <c r="G2216" s="150">
        <f>SUM(G2217:G2219)</f>
        <v>0</v>
      </c>
      <c r="H2216" s="150">
        <f>SUM(H2217:H2219)</f>
        <v>0</v>
      </c>
      <c r="I2216" s="150">
        <f>SUM(I2217:I2219)</f>
        <v>0</v>
      </c>
      <c r="J2216" s="7" t="str">
        <f t="shared" si="90"/>
        <v/>
      </c>
      <c r="K2216" s="206"/>
    </row>
    <row r="2217" spans="1:11" ht="15" hidden="1" customHeight="1">
      <c r="A2217" s="159">
        <v>397</v>
      </c>
      <c r="B2217" s="164"/>
      <c r="C2217" s="49">
        <v>4301</v>
      </c>
      <c r="D2217" s="76" t="s">
        <v>258</v>
      </c>
      <c r="E2217" s="77"/>
      <c r="F2217" s="77"/>
      <c r="G2217" s="77"/>
      <c r="H2217" s="77"/>
      <c r="I2217" s="77"/>
      <c r="J2217" s="7" t="str">
        <f t="shared" si="90"/>
        <v/>
      </c>
      <c r="K2217" s="206"/>
    </row>
    <row r="2218" spans="1:11" ht="17.25" hidden="1" customHeight="1">
      <c r="A2218" s="57">
        <v>398</v>
      </c>
      <c r="B2218" s="164"/>
      <c r="C2218" s="49">
        <v>4302</v>
      </c>
      <c r="D2218" s="50" t="s">
        <v>259</v>
      </c>
      <c r="E2218" s="77"/>
      <c r="F2218" s="77"/>
      <c r="G2218" s="77"/>
      <c r="H2218" s="77"/>
      <c r="I2218" s="77"/>
      <c r="J2218" s="7" t="str">
        <f t="shared" si="90"/>
        <v/>
      </c>
      <c r="K2218" s="206"/>
    </row>
    <row r="2219" spans="1:11" ht="21.75" hidden="1" customHeight="1">
      <c r="A2219" s="57">
        <v>399</v>
      </c>
      <c r="B2219" s="164"/>
      <c r="C2219" s="49">
        <v>4309</v>
      </c>
      <c r="D2219" s="80" t="s">
        <v>260</v>
      </c>
      <c r="E2219" s="77"/>
      <c r="F2219" s="77"/>
      <c r="G2219" s="77"/>
      <c r="H2219" s="77"/>
      <c r="I2219" s="77"/>
      <c r="J2219" s="7" t="str">
        <f t="shared" si="90"/>
        <v/>
      </c>
      <c r="K2219" s="206"/>
    </row>
    <row r="2220" spans="1:11" ht="22.5" hidden="1" customHeight="1">
      <c r="A2220" s="57">
        <v>400</v>
      </c>
      <c r="B2220" s="141">
        <v>4400</v>
      </c>
      <c r="C2220" s="471" t="s">
        <v>261</v>
      </c>
      <c r="D2220" s="471"/>
      <c r="E2220" s="362"/>
      <c r="F2220" s="362"/>
      <c r="G2220" s="362"/>
      <c r="H2220" s="362"/>
      <c r="I2220" s="362"/>
      <c r="J2220" s="7" t="str">
        <f t="shared" si="90"/>
        <v/>
      </c>
      <c r="K2220" s="206"/>
    </row>
    <row r="2221" spans="1:11" ht="22.5" hidden="1" customHeight="1">
      <c r="A2221" s="57">
        <v>401</v>
      </c>
      <c r="B2221" s="141">
        <v>4500</v>
      </c>
      <c r="C2221" s="471" t="s">
        <v>262</v>
      </c>
      <c r="D2221" s="471"/>
      <c r="E2221" s="362"/>
      <c r="F2221" s="362"/>
      <c r="G2221" s="362"/>
      <c r="H2221" s="362"/>
      <c r="I2221" s="362"/>
      <c r="J2221" s="7" t="str">
        <f t="shared" si="90"/>
        <v/>
      </c>
      <c r="K2221" s="206"/>
    </row>
    <row r="2222" spans="1:11" ht="23.25" customHeight="1">
      <c r="A2222" s="163">
        <v>404</v>
      </c>
      <c r="B2222" s="141">
        <v>4600</v>
      </c>
      <c r="C2222" s="473" t="s">
        <v>263</v>
      </c>
      <c r="D2222" s="473"/>
      <c r="E2222" s="362">
        <v>1500</v>
      </c>
      <c r="F2222" s="362"/>
      <c r="G2222" s="362"/>
      <c r="H2222" s="362"/>
      <c r="I2222" s="362"/>
      <c r="J2222" s="7">
        <f t="shared" si="90"/>
        <v>1</v>
      </c>
      <c r="K2222" s="206"/>
    </row>
    <row r="2223" spans="1:11" ht="18.75" customHeight="1">
      <c r="A2223" s="163">
        <v>404</v>
      </c>
      <c r="B2223" s="141">
        <v>4900</v>
      </c>
      <c r="C2223" s="471" t="s">
        <v>264</v>
      </c>
      <c r="D2223" s="471"/>
      <c r="E2223" s="150">
        <f>+E2224+E2225</f>
        <v>0</v>
      </c>
      <c r="F2223" s="150">
        <f>+F2224+F2225</f>
        <v>0</v>
      </c>
      <c r="G2223" s="150">
        <f>+G2224+G2225</f>
        <v>0</v>
      </c>
      <c r="H2223" s="150">
        <f>+H2224+H2225</f>
        <v>0</v>
      </c>
      <c r="I2223" s="150">
        <f>+I2224+I2225</f>
        <v>0</v>
      </c>
      <c r="J2223" s="7" t="str">
        <f t="shared" si="90"/>
        <v/>
      </c>
      <c r="K2223" s="206"/>
    </row>
    <row r="2224" spans="1:11" ht="18" customHeight="1">
      <c r="A2224" s="93">
        <v>440</v>
      </c>
      <c r="B2224" s="164"/>
      <c r="C2224" s="49">
        <v>4901</v>
      </c>
      <c r="D2224" s="80" t="s">
        <v>265</v>
      </c>
      <c r="E2224" s="77"/>
      <c r="F2224" s="77"/>
      <c r="G2224" s="77"/>
      <c r="H2224" s="77"/>
      <c r="I2224" s="77"/>
      <c r="J2224" s="7" t="str">
        <f t="shared" si="90"/>
        <v/>
      </c>
      <c r="K2224" s="206"/>
    </row>
    <row r="2225" spans="1:11" ht="19.5" customHeight="1">
      <c r="A2225" s="93">
        <v>450</v>
      </c>
      <c r="B2225" s="164"/>
      <c r="C2225" s="49">
        <v>4902</v>
      </c>
      <c r="D2225" s="80" t="s">
        <v>266</v>
      </c>
      <c r="E2225" s="77"/>
      <c r="F2225" s="77"/>
      <c r="G2225" s="77"/>
      <c r="H2225" s="77"/>
      <c r="I2225" s="77"/>
      <c r="J2225" s="7" t="str">
        <f t="shared" si="90"/>
        <v/>
      </c>
      <c r="K2225" s="206"/>
    </row>
    <row r="2226" spans="1:11" ht="15" customHeight="1">
      <c r="A2226" s="93">
        <v>495</v>
      </c>
      <c r="B2226" s="385">
        <v>5100</v>
      </c>
      <c r="C2226" s="470" t="s">
        <v>267</v>
      </c>
      <c r="D2226" s="470"/>
      <c r="E2226" s="362"/>
      <c r="F2226" s="362"/>
      <c r="G2226" s="362"/>
      <c r="H2226" s="362"/>
      <c r="I2226" s="362"/>
      <c r="J2226" s="7" t="str">
        <f t="shared" si="90"/>
        <v/>
      </c>
      <c r="K2226" s="206"/>
    </row>
    <row r="2227" spans="1:11" ht="1.5" customHeight="1">
      <c r="A2227" s="93"/>
      <c r="B2227" s="141">
        <v>4600</v>
      </c>
      <c r="C2227" s="473" t="s">
        <v>263</v>
      </c>
      <c r="D2227" s="473"/>
      <c r="E2227" s="386"/>
      <c r="F2227" s="362"/>
      <c r="G2227" s="362">
        <v>1500</v>
      </c>
      <c r="H2227" s="362">
        <v>1500</v>
      </c>
      <c r="I2227" s="362">
        <v>1500</v>
      </c>
      <c r="K2227" s="206"/>
    </row>
    <row r="2228" spans="1:11">
      <c r="A2228" s="94">
        <v>500</v>
      </c>
      <c r="B2228" s="387">
        <v>5200</v>
      </c>
      <c r="C2228" s="470" t="s">
        <v>268</v>
      </c>
      <c r="D2228" s="470"/>
      <c r="E2228" s="142">
        <f>SUM(E2229:E2235)</f>
        <v>5145</v>
      </c>
      <c r="F2228" s="142">
        <f>SUM(F2229:F2235)</f>
        <v>0</v>
      </c>
      <c r="G2228" s="142">
        <f>SUM(G2229:G2235)</f>
        <v>70000</v>
      </c>
      <c r="H2228" s="142">
        <f>SUM(H2229:H2235)</f>
        <v>50000</v>
      </c>
      <c r="I2228" s="142">
        <f>SUM(I2229:I2235)</f>
        <v>55000</v>
      </c>
      <c r="J2228" s="7">
        <f t="shared" ref="J2228:J2254" si="91">(IF(OR($E2228&lt;&gt;0,$F2228&lt;&gt;0,$G2228&lt;&gt;0,$H2228&lt;&gt;0,$I2228&lt;&gt;0),$J$2,""))</f>
        <v>1</v>
      </c>
      <c r="K2228" s="206"/>
    </row>
    <row r="2229" spans="1:11" hidden="1">
      <c r="A2229" s="94">
        <v>505</v>
      </c>
      <c r="B2229" s="167"/>
      <c r="C2229" s="168">
        <v>5201</v>
      </c>
      <c r="D2229" s="169" t="s">
        <v>269</v>
      </c>
      <c r="E2229" s="77"/>
      <c r="F2229" s="77"/>
      <c r="G2229" s="77"/>
      <c r="H2229" s="77"/>
      <c r="I2229" s="77"/>
      <c r="J2229" s="7" t="str">
        <f t="shared" si="91"/>
        <v/>
      </c>
      <c r="K2229" s="206"/>
    </row>
    <row r="2230" spans="1:11">
      <c r="A2230" s="94">
        <v>510</v>
      </c>
      <c r="B2230" s="167"/>
      <c r="C2230" s="168">
        <v>5202</v>
      </c>
      <c r="D2230" s="169" t="s">
        <v>270</v>
      </c>
      <c r="E2230" s="55"/>
      <c r="F2230" s="55"/>
      <c r="G2230" s="55">
        <v>20000</v>
      </c>
      <c r="H2230" s="55"/>
      <c r="I2230" s="55">
        <v>25000</v>
      </c>
      <c r="J2230" s="7">
        <f t="shared" si="91"/>
        <v>1</v>
      </c>
      <c r="K2230" s="206"/>
    </row>
    <row r="2231" spans="1:11" ht="19.5" customHeight="1">
      <c r="A2231" s="94">
        <v>515</v>
      </c>
      <c r="B2231" s="167"/>
      <c r="C2231" s="168">
        <v>5203</v>
      </c>
      <c r="D2231" s="169" t="s">
        <v>271</v>
      </c>
      <c r="E2231" s="77">
        <v>5145</v>
      </c>
      <c r="F2231" s="77"/>
      <c r="G2231" s="77"/>
      <c r="H2231" s="77"/>
      <c r="I2231" s="77"/>
      <c r="J2231" s="7">
        <f t="shared" si="91"/>
        <v>1</v>
      </c>
      <c r="K2231" s="206"/>
    </row>
    <row r="2232" spans="1:11" ht="3.75" customHeight="1">
      <c r="A2232" s="94">
        <v>520</v>
      </c>
      <c r="B2232" s="167"/>
      <c r="C2232" s="168">
        <v>5204</v>
      </c>
      <c r="D2232" s="169" t="s">
        <v>272</v>
      </c>
      <c r="E2232" s="77"/>
      <c r="F2232" s="77"/>
      <c r="G2232" s="77"/>
      <c r="H2232" s="77"/>
      <c r="I2232" s="77"/>
      <c r="J2232" s="7" t="str">
        <f t="shared" si="91"/>
        <v/>
      </c>
      <c r="K2232" s="206"/>
    </row>
    <row r="2233" spans="1:11" ht="15" hidden="1" customHeight="1">
      <c r="A2233" s="94">
        <v>525</v>
      </c>
      <c r="B2233" s="167"/>
      <c r="C2233" s="168">
        <v>5205</v>
      </c>
      <c r="D2233" s="169" t="s">
        <v>273</v>
      </c>
      <c r="E2233" s="77"/>
      <c r="F2233" s="77"/>
      <c r="G2233" s="77"/>
      <c r="H2233" s="77"/>
      <c r="I2233" s="77"/>
      <c r="J2233" s="7" t="str">
        <f t="shared" si="91"/>
        <v/>
      </c>
      <c r="K2233" s="206"/>
    </row>
    <row r="2234" spans="1:11">
      <c r="A2234" s="93">
        <v>635</v>
      </c>
      <c r="B2234" s="167"/>
      <c r="C2234" s="168">
        <v>5206</v>
      </c>
      <c r="D2234" s="169" t="s">
        <v>274</v>
      </c>
      <c r="E2234" s="55"/>
      <c r="F2234" s="55"/>
      <c r="G2234" s="55">
        <v>50000</v>
      </c>
      <c r="H2234" s="55">
        <v>50000</v>
      </c>
      <c r="I2234" s="55">
        <v>30000</v>
      </c>
      <c r="J2234" s="7">
        <f t="shared" si="91"/>
        <v>1</v>
      </c>
      <c r="K2234" s="206"/>
    </row>
    <row r="2235" spans="1:11" hidden="1">
      <c r="A2235" s="94">
        <v>640</v>
      </c>
      <c r="B2235" s="167"/>
      <c r="C2235" s="168">
        <v>5219</v>
      </c>
      <c r="D2235" s="169" t="s">
        <v>275</v>
      </c>
      <c r="E2235" s="77"/>
      <c r="F2235" s="77"/>
      <c r="G2235" s="77"/>
      <c r="H2235" s="77"/>
      <c r="I2235" s="77"/>
      <c r="J2235" s="7" t="str">
        <f t="shared" si="91"/>
        <v/>
      </c>
      <c r="K2235" s="206"/>
    </row>
    <row r="2236" spans="1:11" hidden="1">
      <c r="A2236" s="94">
        <v>645</v>
      </c>
      <c r="B2236" s="165">
        <v>5300</v>
      </c>
      <c r="C2236" s="470" t="s">
        <v>276</v>
      </c>
      <c r="D2236" s="470"/>
      <c r="E2236" s="150">
        <f>SUM(E2237:E2238)</f>
        <v>0</v>
      </c>
      <c r="F2236" s="150">
        <f>SUM(F2237:F2238)</f>
        <v>0</v>
      </c>
      <c r="G2236" s="150">
        <f>SUM(G2237:G2238)</f>
        <v>0</v>
      </c>
      <c r="H2236" s="150">
        <f>SUM(H2237:H2238)</f>
        <v>0</v>
      </c>
      <c r="I2236" s="150">
        <f>SUM(I2237:I2238)</f>
        <v>0</v>
      </c>
      <c r="J2236" s="7" t="str">
        <f t="shared" si="91"/>
        <v/>
      </c>
      <c r="K2236" s="206"/>
    </row>
    <row r="2237" spans="1:11" hidden="1">
      <c r="A2237" s="94">
        <v>650</v>
      </c>
      <c r="B2237" s="167"/>
      <c r="C2237" s="168">
        <v>5301</v>
      </c>
      <c r="D2237" s="169" t="s">
        <v>277</v>
      </c>
      <c r="E2237" s="77"/>
      <c r="F2237" s="77"/>
      <c r="G2237" s="77"/>
      <c r="H2237" s="77"/>
      <c r="I2237" s="77"/>
      <c r="J2237" s="7" t="str">
        <f t="shared" si="91"/>
        <v/>
      </c>
      <c r="K2237" s="206"/>
    </row>
    <row r="2238" spans="1:11" hidden="1">
      <c r="A2238" s="93">
        <v>655</v>
      </c>
      <c r="B2238" s="167"/>
      <c r="C2238" s="168">
        <v>5309</v>
      </c>
      <c r="D2238" s="169" t="s">
        <v>278</v>
      </c>
      <c r="E2238" s="77"/>
      <c r="F2238" s="77"/>
      <c r="G2238" s="77"/>
      <c r="H2238" s="77"/>
      <c r="I2238" s="77"/>
      <c r="J2238" s="7" t="str">
        <f t="shared" si="91"/>
        <v/>
      </c>
      <c r="K2238" s="206"/>
    </row>
    <row r="2239" spans="1:11" hidden="1">
      <c r="A2239" s="93">
        <v>665</v>
      </c>
      <c r="B2239" s="165">
        <v>5400</v>
      </c>
      <c r="C2239" s="470" t="s">
        <v>279</v>
      </c>
      <c r="D2239" s="470"/>
      <c r="E2239" s="362"/>
      <c r="F2239" s="362"/>
      <c r="G2239" s="362"/>
      <c r="H2239" s="362"/>
      <c r="I2239" s="362"/>
      <c r="J2239" s="7" t="str">
        <f t="shared" si="91"/>
        <v/>
      </c>
      <c r="K2239" s="206"/>
    </row>
    <row r="2240" spans="1:11" hidden="1">
      <c r="A2240" s="93">
        <v>675</v>
      </c>
      <c r="B2240" s="141">
        <v>5500</v>
      </c>
      <c r="C2240" s="471" t="s">
        <v>280</v>
      </c>
      <c r="D2240" s="471"/>
      <c r="E2240" s="150">
        <f>SUM(E2241:E2244)</f>
        <v>0</v>
      </c>
      <c r="F2240" s="150">
        <f>SUM(F2241:F2244)</f>
        <v>0</v>
      </c>
      <c r="G2240" s="150">
        <f>SUM(G2241:G2244)</f>
        <v>0</v>
      </c>
      <c r="H2240" s="150">
        <f>SUM(H2241:H2244)</f>
        <v>0</v>
      </c>
      <c r="I2240" s="150">
        <f>SUM(I2241:I2244)</f>
        <v>0</v>
      </c>
      <c r="J2240" s="7" t="str">
        <f t="shared" si="91"/>
        <v/>
      </c>
      <c r="K2240" s="206"/>
    </row>
    <row r="2241" spans="1:11" hidden="1">
      <c r="A2241" s="93">
        <v>685</v>
      </c>
      <c r="B2241" s="164"/>
      <c r="C2241" s="49">
        <v>5501</v>
      </c>
      <c r="D2241" s="76" t="s">
        <v>281</v>
      </c>
      <c r="E2241" s="77"/>
      <c r="F2241" s="77"/>
      <c r="G2241" s="77"/>
      <c r="H2241" s="77"/>
      <c r="I2241" s="77"/>
      <c r="J2241" s="7" t="str">
        <f t="shared" si="91"/>
        <v/>
      </c>
      <c r="K2241" s="206"/>
    </row>
    <row r="2242" spans="1:11" hidden="1">
      <c r="A2242" s="94">
        <v>690</v>
      </c>
      <c r="B2242" s="164"/>
      <c r="C2242" s="49">
        <v>5502</v>
      </c>
      <c r="D2242" s="76" t="s">
        <v>282</v>
      </c>
      <c r="E2242" s="77"/>
      <c r="F2242" s="77"/>
      <c r="G2242" s="77"/>
      <c r="H2242" s="77"/>
      <c r="I2242" s="77"/>
      <c r="J2242" s="7" t="str">
        <f t="shared" si="91"/>
        <v/>
      </c>
      <c r="K2242" s="206"/>
    </row>
    <row r="2243" spans="1:11" hidden="1">
      <c r="A2243" s="94">
        <v>695</v>
      </c>
      <c r="B2243" s="164"/>
      <c r="C2243" s="49">
        <v>5503</v>
      </c>
      <c r="D2243" s="50" t="s">
        <v>283</v>
      </c>
      <c r="E2243" s="77"/>
      <c r="F2243" s="77"/>
      <c r="G2243" s="77"/>
      <c r="H2243" s="77"/>
      <c r="I2243" s="77"/>
      <c r="J2243" s="7" t="str">
        <f t="shared" si="91"/>
        <v/>
      </c>
      <c r="K2243" s="206"/>
    </row>
    <row r="2244" spans="1:11" hidden="1">
      <c r="A2244" s="93">
        <v>700</v>
      </c>
      <c r="B2244" s="164"/>
      <c r="C2244" s="49">
        <v>5504</v>
      </c>
      <c r="D2244" s="76" t="s">
        <v>284</v>
      </c>
      <c r="E2244" s="77"/>
      <c r="F2244" s="77"/>
      <c r="G2244" s="77"/>
      <c r="H2244" s="77"/>
      <c r="I2244" s="77"/>
      <c r="J2244" s="7" t="str">
        <f t="shared" si="91"/>
        <v/>
      </c>
      <c r="K2244" s="206"/>
    </row>
    <row r="2245" spans="1:11" ht="15.75" hidden="1" customHeight="1">
      <c r="A2245" s="93">
        <v>710</v>
      </c>
      <c r="B2245" s="165">
        <v>5700</v>
      </c>
      <c r="C2245" s="472" t="s">
        <v>285</v>
      </c>
      <c r="D2245" s="472"/>
      <c r="E2245" s="150">
        <f>SUM(E2246:E2248)</f>
        <v>0</v>
      </c>
      <c r="F2245" s="150">
        <f>SUM(F2246:F2248)</f>
        <v>0</v>
      </c>
      <c r="G2245" s="150">
        <f>SUM(G2246:G2248)</f>
        <v>0</v>
      </c>
      <c r="H2245" s="150">
        <f>SUM(H2246:H2248)</f>
        <v>0</v>
      </c>
      <c r="I2245" s="150">
        <f>SUM(I2246:I2248)</f>
        <v>0</v>
      </c>
      <c r="J2245" s="7" t="str">
        <f t="shared" si="91"/>
        <v/>
      </c>
      <c r="K2245" s="206"/>
    </row>
    <row r="2246" spans="1:11" hidden="1">
      <c r="A2246" s="94">
        <v>715</v>
      </c>
      <c r="B2246" s="167"/>
      <c r="C2246" s="168">
        <v>5701</v>
      </c>
      <c r="D2246" s="169" t="s">
        <v>286</v>
      </c>
      <c r="E2246" s="77"/>
      <c r="F2246" s="77"/>
      <c r="G2246" s="77"/>
      <c r="H2246" s="77"/>
      <c r="I2246" s="77"/>
      <c r="J2246" s="7" t="str">
        <f t="shared" si="91"/>
        <v/>
      </c>
      <c r="K2246" s="206"/>
    </row>
    <row r="2247" spans="1:11" hidden="1">
      <c r="A2247" s="94">
        <v>720</v>
      </c>
      <c r="B2247" s="167"/>
      <c r="C2247" s="171">
        <v>5702</v>
      </c>
      <c r="D2247" s="172" t="s">
        <v>287</v>
      </c>
      <c r="E2247" s="280"/>
      <c r="F2247" s="280"/>
      <c r="G2247" s="280"/>
      <c r="H2247" s="280"/>
      <c r="I2247" s="280"/>
      <c r="J2247" s="7" t="str">
        <f t="shared" si="91"/>
        <v/>
      </c>
      <c r="K2247" s="206"/>
    </row>
    <row r="2248" spans="1:11" hidden="1">
      <c r="A2248" s="94">
        <v>725</v>
      </c>
      <c r="B2248" s="48"/>
      <c r="C2248" s="174">
        <v>4071</v>
      </c>
      <c r="D2248" s="175" t="s">
        <v>288</v>
      </c>
      <c r="E2248" s="77"/>
      <c r="F2248" s="77"/>
      <c r="G2248" s="77"/>
      <c r="H2248" s="77"/>
      <c r="I2248" s="77"/>
      <c r="J2248" s="7" t="str">
        <f t="shared" si="91"/>
        <v/>
      </c>
      <c r="K2248" s="206"/>
    </row>
    <row r="2249" spans="1:11" hidden="1">
      <c r="A2249" s="94">
        <v>730</v>
      </c>
      <c r="B2249" s="164"/>
      <c r="C2249" s="469" t="s">
        <v>289</v>
      </c>
      <c r="D2249" s="469"/>
      <c r="E2249" s="367"/>
      <c r="F2249" s="367"/>
      <c r="G2249" s="367"/>
      <c r="H2249" s="367"/>
      <c r="I2249" s="367"/>
      <c r="J2249" s="7" t="str">
        <f t="shared" si="91"/>
        <v/>
      </c>
      <c r="K2249" s="206"/>
    </row>
    <row r="2250" spans="1:11" hidden="1">
      <c r="A2250" s="94">
        <v>735</v>
      </c>
      <c r="B2250" s="176">
        <v>98</v>
      </c>
      <c r="C2250" s="469" t="s">
        <v>289</v>
      </c>
      <c r="D2250" s="469"/>
      <c r="E2250" s="369"/>
      <c r="F2250" s="369"/>
      <c r="G2250" s="369"/>
      <c r="H2250" s="369"/>
      <c r="I2250" s="369"/>
      <c r="J2250" s="7" t="str">
        <f t="shared" si="91"/>
        <v/>
      </c>
      <c r="K2250" s="206"/>
    </row>
    <row r="2251" spans="1:11" hidden="1">
      <c r="A2251" s="94">
        <v>740</v>
      </c>
      <c r="B2251" s="178"/>
      <c r="C2251" s="179"/>
      <c r="D2251" s="370"/>
      <c r="E2251" s="371"/>
      <c r="F2251" s="371"/>
      <c r="G2251" s="371"/>
      <c r="H2251" s="371"/>
      <c r="I2251" s="371"/>
      <c r="J2251" s="7" t="str">
        <f t="shared" si="91"/>
        <v/>
      </c>
      <c r="K2251" s="206"/>
    </row>
    <row r="2252" spans="1:11" hidden="1">
      <c r="A2252" s="94">
        <v>745</v>
      </c>
      <c r="B2252" s="181"/>
      <c r="C2252" s="5"/>
      <c r="D2252" s="180"/>
      <c r="E2252" s="117"/>
      <c r="F2252" s="117"/>
      <c r="G2252" s="117"/>
      <c r="H2252" s="117"/>
      <c r="I2252" s="117"/>
      <c r="J2252" s="7" t="str">
        <f t="shared" si="91"/>
        <v/>
      </c>
      <c r="K2252" s="206"/>
    </row>
    <row r="2253" spans="1:11" hidden="1">
      <c r="A2253" s="93">
        <v>750</v>
      </c>
      <c r="B2253" s="181"/>
      <c r="C2253" s="5"/>
      <c r="D2253" s="180"/>
      <c r="E2253" s="117"/>
      <c r="F2253" s="117"/>
      <c r="G2253" s="117"/>
      <c r="H2253" s="117"/>
      <c r="I2253" s="117"/>
      <c r="J2253" s="7" t="str">
        <f t="shared" si="91"/>
        <v/>
      </c>
      <c r="K2253" s="206"/>
    </row>
    <row r="2254" spans="1:11" ht="16.5" thickBot="1">
      <c r="A2254" s="94">
        <v>755</v>
      </c>
      <c r="B2254" s="183"/>
      <c r="C2254" s="183" t="s">
        <v>173</v>
      </c>
      <c r="D2254" s="384">
        <f>+B2254</f>
        <v>0</v>
      </c>
      <c r="E2254" s="185">
        <f>SUM(E2138,E2141,E2147,E2155,E2156,E2174,E2178,E2184,E2187,E2188,E2189,E2190,E2191,E2200,E2206,E2207,E2208,E2209,E2216,E2220,E2221,E2222,E2223,E2226,E2227,E2228,E2236,E2239,E2240,E2245)+E2250</f>
        <v>517590</v>
      </c>
      <c r="F2254" s="185">
        <f>SUM(F2138,F2141,F2147,F2155,F2156,F2174,F2178,F2184,F2187,F2188,F2189,F2190,F2191,F2200,F2206,F2207,F2208,F2209,F2216,F2220,F2221,F2222,F2223,F2226,F2227,F2228,F2236,F2239,F2240,F2245)+F2250</f>
        <v>606130</v>
      </c>
      <c r="G2254" s="185">
        <f>SUM(G2138,G2141,G2147,G2155,G2156,G2174,G2178,G2184,G2187,G2188,G2189,G2190,G2191,G2200,G2206,G2207,G2208,G2209,G2216,G2220,G2221,G2222,G2223,G2226,G2227,G2228,G2236,G2239,G2240,G2245)+G2250</f>
        <v>652900</v>
      </c>
      <c r="H2254" s="185">
        <f>SUM(H2138,H2141,H2147,H2155,H2156,H2174,H2178,H2184,H2187,H2188,H2189,H2190,H2191,H2200,H2206,H2207,H2208,H2209,H2216,H2220,H2221,H2222,H2223,H2226,H2227,H2228,H2236,H2239,H2240,H2245)+H2250</f>
        <v>663700</v>
      </c>
      <c r="I2254" s="185">
        <f>SUM(I2138,I2141,I2147,I2155,I2156,I2174,I2178,I2184,I2187,I2188,I2189,I2190,I2191,I2200,I2206,I2207,I2208,I2209,I2216,I2220,I2221,I2222,I2223,I2226,I2227,I2228,I2236,I2239,I2240,I2245)+I2250</f>
        <v>699600</v>
      </c>
      <c r="J2254" s="7">
        <f t="shared" si="91"/>
        <v>1</v>
      </c>
      <c r="K2254" s="373" t="str">
        <f>LEFT(C2135,1)</f>
        <v>8</v>
      </c>
    </row>
    <row r="2255" spans="1:11" ht="16.5" thickTop="1">
      <c r="A2255" s="94">
        <v>760</v>
      </c>
      <c r="B2255" s="374" t="s">
        <v>524</v>
      </c>
      <c r="C2255" s="375"/>
      <c r="J2255" s="7">
        <v>1</v>
      </c>
    </row>
    <row r="2256" spans="1:11">
      <c r="A2256" s="93">
        <v>765</v>
      </c>
      <c r="B2256" s="376"/>
      <c r="C2256" s="376"/>
      <c r="D2256" s="377"/>
      <c r="E2256" s="376"/>
      <c r="F2256" s="376"/>
      <c r="G2256" s="376"/>
      <c r="H2256" s="376"/>
      <c r="I2256" s="376"/>
      <c r="J2256" s="7">
        <v>1</v>
      </c>
    </row>
    <row r="2257" spans="1:11">
      <c r="A2257" s="93">
        <v>775</v>
      </c>
      <c r="B2257" s="378"/>
      <c r="C2257" s="378"/>
      <c r="D2257" s="378"/>
      <c r="E2257" s="378"/>
      <c r="F2257" s="378"/>
      <c r="G2257" s="378"/>
      <c r="H2257" s="378"/>
      <c r="I2257" s="378"/>
      <c r="J2257" s="7">
        <v>1</v>
      </c>
      <c r="K2257" s="378"/>
    </row>
    <row r="2258" spans="1:11" hidden="1">
      <c r="A2258" s="94">
        <v>780</v>
      </c>
      <c r="E2258" s="329"/>
      <c r="F2258" s="329"/>
      <c r="G2258" s="329"/>
      <c r="H2258" s="329"/>
      <c r="I2258" s="329"/>
      <c r="J2258" s="7" t="str">
        <f>(IF(OR($E2258&lt;&gt;0,$F2258&lt;&gt;0,$G2258&lt;&gt;0,$H2258&lt;&gt;0,$I2258&lt;&gt;0),$J$2,""))</f>
        <v/>
      </c>
    </row>
    <row r="2259" spans="1:11">
      <c r="A2259" s="94">
        <v>785</v>
      </c>
      <c r="E2259" s="329"/>
      <c r="F2259" s="329"/>
      <c r="G2259" s="329"/>
      <c r="H2259" s="329"/>
      <c r="I2259" s="329"/>
      <c r="J2259" s="7">
        <v>1</v>
      </c>
    </row>
    <row r="2260" spans="1:11" ht="15.75" customHeight="1">
      <c r="A2260" s="94">
        <v>790</v>
      </c>
      <c r="B2260" s="478" t="str">
        <f>$B$7</f>
        <v>ПРОГНОЗА ЗА ПЕРИОДА 2024-2027 г. НА ПОСТЪПЛЕНИЯТА ОТ МЕСТНИ ПРИХОДИ  И НА РАЗХОДИТЕ ЗА МЕСТНИ ДЕЙНОСТИ</v>
      </c>
      <c r="C2260" s="478"/>
      <c r="D2260" s="478"/>
      <c r="E2260" s="265"/>
      <c r="F2260" s="117"/>
      <c r="G2260" s="117"/>
      <c r="H2260" s="117"/>
      <c r="I2260" s="117"/>
      <c r="J2260" s="7">
        <v>1</v>
      </c>
    </row>
    <row r="2261" spans="1:11">
      <c r="A2261" s="94">
        <v>795</v>
      </c>
      <c r="B2261" s="5"/>
      <c r="C2261" s="5"/>
      <c r="D2261" s="6"/>
      <c r="E2261" s="341" t="s">
        <v>10</v>
      </c>
      <c r="F2261" s="341" t="s">
        <v>11</v>
      </c>
      <c r="G2261" s="342" t="s">
        <v>517</v>
      </c>
      <c r="H2261" s="343"/>
      <c r="I2261" s="344"/>
      <c r="J2261" s="7">
        <v>1</v>
      </c>
    </row>
    <row r="2262" spans="1:11" ht="18.75" customHeight="1">
      <c r="A2262" s="93">
        <v>805</v>
      </c>
      <c r="B2262" s="479" t="str">
        <f>$B$9</f>
        <v>Община Първомай</v>
      </c>
      <c r="C2262" s="479"/>
      <c r="D2262" s="479"/>
      <c r="E2262" s="18">
        <f>$E$9</f>
        <v>45292</v>
      </c>
      <c r="F2262" s="19">
        <f>$F$9</f>
        <v>46752</v>
      </c>
      <c r="G2262" s="117"/>
      <c r="H2262" s="117"/>
      <c r="I2262" s="117"/>
      <c r="J2262" s="7">
        <v>1</v>
      </c>
    </row>
    <row r="2263" spans="1:11">
      <c r="A2263" s="94">
        <v>810</v>
      </c>
      <c r="B2263" s="5" t="str">
        <f>$B$10</f>
        <v>(наименование на разпоредителя с бюджет)</v>
      </c>
      <c r="C2263" s="5"/>
      <c r="D2263" s="6"/>
      <c r="E2263" s="117"/>
      <c r="F2263" s="117"/>
      <c r="G2263" s="117"/>
      <c r="H2263" s="117"/>
      <c r="I2263" s="117"/>
      <c r="J2263" s="7">
        <v>1</v>
      </c>
    </row>
    <row r="2264" spans="1:11">
      <c r="A2264" s="94">
        <v>815</v>
      </c>
      <c r="B2264" s="5"/>
      <c r="C2264" s="5"/>
      <c r="D2264" s="6"/>
      <c r="E2264" s="117"/>
      <c r="F2264" s="117"/>
      <c r="G2264" s="117"/>
      <c r="H2264" s="117"/>
      <c r="I2264" s="117"/>
      <c r="J2264" s="7">
        <v>1</v>
      </c>
    </row>
    <row r="2265" spans="1:11" ht="19.5" customHeight="1">
      <c r="A2265" s="86">
        <v>525</v>
      </c>
      <c r="B2265" s="474" t="str">
        <f>$B$12</f>
        <v>Първомай</v>
      </c>
      <c r="C2265" s="474"/>
      <c r="D2265" s="474"/>
      <c r="E2265" s="16" t="s">
        <v>176</v>
      </c>
      <c r="F2265" s="379" t="str">
        <f>$F$12</f>
        <v>6610</v>
      </c>
      <c r="G2265" s="117"/>
      <c r="H2265" s="117"/>
      <c r="I2265" s="117"/>
      <c r="J2265" s="7">
        <v>1</v>
      </c>
    </row>
    <row r="2266" spans="1:11">
      <c r="A2266" s="93">
        <v>820</v>
      </c>
      <c r="B2266" s="23" t="str">
        <f>$B$13</f>
        <v>(наименование на първостепенния разпоредител с бюджет)</v>
      </c>
      <c r="C2266" s="5"/>
      <c r="D2266" s="6"/>
      <c r="E2266" s="265"/>
      <c r="F2266" s="117"/>
      <c r="G2266" s="117"/>
      <c r="H2266" s="117"/>
      <c r="I2266" s="117"/>
      <c r="J2266" s="7">
        <v>1</v>
      </c>
    </row>
    <row r="2267" spans="1:11">
      <c r="A2267" s="94">
        <v>821</v>
      </c>
      <c r="B2267" s="121"/>
      <c r="C2267" s="117"/>
      <c r="D2267" s="213"/>
      <c r="E2267" s="117"/>
      <c r="F2267" s="117"/>
      <c r="G2267" s="117"/>
      <c r="H2267" s="117"/>
      <c r="I2267" s="117"/>
      <c r="J2267" s="7">
        <v>1</v>
      </c>
    </row>
    <row r="2268" spans="1:11">
      <c r="A2268" s="94">
        <v>822</v>
      </c>
      <c r="B2268" s="5"/>
      <c r="C2268" s="5"/>
      <c r="D2268" s="6"/>
      <c r="E2268" s="117"/>
      <c r="F2268" s="117"/>
      <c r="G2268" s="117"/>
      <c r="H2268" s="117"/>
      <c r="I2268" s="117"/>
      <c r="J2268" s="7">
        <v>1</v>
      </c>
    </row>
    <row r="2269" spans="1:11" ht="16.5">
      <c r="A2269" s="94">
        <v>823</v>
      </c>
      <c r="B2269" s="125"/>
      <c r="C2269" s="126"/>
      <c r="D2269" s="346" t="s">
        <v>518</v>
      </c>
      <c r="E2269" s="33" t="str">
        <f>$E$19</f>
        <v>Годишен отчет</v>
      </c>
      <c r="F2269" s="34" t="str">
        <f>$F$19</f>
        <v>Проект на бюджет</v>
      </c>
      <c r="G2269" s="34" t="str">
        <f>$G$19</f>
        <v>Прогноза</v>
      </c>
      <c r="H2269" s="34" t="str">
        <f>$H$19</f>
        <v>Прогноза</v>
      </c>
      <c r="I2269" s="34" t="str">
        <f>$I$19</f>
        <v>Прогноза</v>
      </c>
      <c r="J2269" s="7">
        <v>1</v>
      </c>
    </row>
    <row r="2270" spans="1:11">
      <c r="A2270" s="94">
        <v>825</v>
      </c>
      <c r="B2270" s="128" t="s">
        <v>23</v>
      </c>
      <c r="C2270" s="129" t="s">
        <v>24</v>
      </c>
      <c r="D2270" s="347" t="s">
        <v>519</v>
      </c>
      <c r="E2270" s="37">
        <f>$E$20</f>
        <v>2023</v>
      </c>
      <c r="F2270" s="38">
        <f>$F$20</f>
        <v>2024</v>
      </c>
      <c r="G2270" s="38">
        <f>$G$20</f>
        <v>2025</v>
      </c>
      <c r="H2270" s="38">
        <f>$H$20</f>
        <v>2026</v>
      </c>
      <c r="I2270" s="38">
        <f>$I$20</f>
        <v>2027</v>
      </c>
      <c r="J2270" s="7">
        <v>1</v>
      </c>
    </row>
    <row r="2271" spans="1:11" ht="18.75">
      <c r="A2271" s="94"/>
      <c r="B2271" s="132"/>
      <c r="C2271" s="133"/>
      <c r="D2271" s="348" t="s">
        <v>179</v>
      </c>
      <c r="E2271" s="42"/>
      <c r="F2271" s="42"/>
      <c r="G2271" s="43"/>
      <c r="H2271" s="42"/>
      <c r="I2271" s="42"/>
      <c r="J2271" s="7">
        <v>1</v>
      </c>
    </row>
    <row r="2272" spans="1:11">
      <c r="A2272" s="94"/>
      <c r="B2272" s="349"/>
      <c r="C2272" s="380" t="e">
        <f>VLOOKUP(D2272,OP_LIST2,2,FALSE())</f>
        <v>#N/A</v>
      </c>
      <c r="D2272" s="381"/>
      <c r="E2272" s="140"/>
      <c r="F2272" s="140"/>
      <c r="G2272" s="140"/>
      <c r="H2272" s="140"/>
      <c r="I2272" s="140"/>
      <c r="J2272" s="7">
        <v>1</v>
      </c>
    </row>
    <row r="2273" spans="1:11">
      <c r="A2273" s="94"/>
      <c r="B2273" s="352"/>
      <c r="C2273" s="353">
        <f>VLOOKUP(D2274,GROUPS2,2,FALSE())</f>
        <v>901</v>
      </c>
      <c r="D2273" s="381" t="s">
        <v>520</v>
      </c>
      <c r="E2273" s="139"/>
      <c r="F2273" s="139"/>
      <c r="G2273" s="139"/>
      <c r="H2273" s="139"/>
      <c r="I2273" s="139"/>
      <c r="J2273" s="7">
        <v>1</v>
      </c>
    </row>
    <row r="2274" spans="1:11">
      <c r="A2274" s="94"/>
      <c r="B2274" s="354"/>
      <c r="C2274" s="382">
        <f>+C2273</f>
        <v>901</v>
      </c>
      <c r="D2274" s="383" t="s">
        <v>536</v>
      </c>
      <c r="E2274" s="139"/>
      <c r="F2274" s="139"/>
      <c r="G2274" s="139"/>
      <c r="H2274" s="139"/>
      <c r="I2274" s="139"/>
      <c r="J2274" s="7">
        <v>1</v>
      </c>
    </row>
    <row r="2275" spans="1:11">
      <c r="A2275" s="94"/>
      <c r="B2275" s="357"/>
      <c r="C2275" s="358"/>
      <c r="D2275" s="359" t="s">
        <v>522</v>
      </c>
      <c r="E2275" s="360"/>
      <c r="F2275" s="360"/>
      <c r="G2275" s="360"/>
      <c r="H2275" s="360"/>
      <c r="I2275" s="360"/>
      <c r="J2275" s="7">
        <v>1</v>
      </c>
    </row>
    <row r="2276" spans="1:11" ht="15.75" hidden="1" customHeight="1">
      <c r="A2276" s="94"/>
      <c r="B2276" s="141">
        <v>100</v>
      </c>
      <c r="C2276" s="475" t="s">
        <v>180</v>
      </c>
      <c r="D2276" s="475"/>
      <c r="E2276" s="150">
        <f>SUM(E2277:E2278)</f>
        <v>0</v>
      </c>
      <c r="F2276" s="150">
        <f>SUM(F2277:F2278)</f>
        <v>0</v>
      </c>
      <c r="G2276" s="150">
        <f>SUM(G2277:G2278)</f>
        <v>0</v>
      </c>
      <c r="H2276" s="150">
        <f>SUM(H2277:H2278)</f>
        <v>0</v>
      </c>
      <c r="I2276" s="150">
        <f>SUM(I2277:I2278)</f>
        <v>0</v>
      </c>
      <c r="J2276" s="7" t="str">
        <f t="shared" ref="J2276:J2307" si="92">(IF(OR($E2276&lt;&gt;0,$F2276&lt;&gt;0,$G2276&lt;&gt;0,$H2276&lt;&gt;0,$I2276&lt;&gt;0),$J$2,""))</f>
        <v/>
      </c>
      <c r="K2276" s="206"/>
    </row>
    <row r="2277" spans="1:11" hidden="1">
      <c r="A2277" s="94"/>
      <c r="B2277" s="67"/>
      <c r="C2277" s="49">
        <v>101</v>
      </c>
      <c r="D2277" s="50" t="s">
        <v>181</v>
      </c>
      <c r="E2277" s="77"/>
      <c r="F2277" s="77"/>
      <c r="G2277" s="77"/>
      <c r="H2277" s="77"/>
      <c r="I2277" s="77"/>
      <c r="J2277" s="7" t="str">
        <f t="shared" si="92"/>
        <v/>
      </c>
      <c r="K2277" s="206"/>
    </row>
    <row r="2278" spans="1:11" hidden="1">
      <c r="B2278" s="67"/>
      <c r="C2278" s="49">
        <v>102</v>
      </c>
      <c r="D2278" s="50" t="s">
        <v>182</v>
      </c>
      <c r="E2278" s="77"/>
      <c r="F2278" s="77"/>
      <c r="G2278" s="77"/>
      <c r="H2278" s="77"/>
      <c r="I2278" s="77"/>
      <c r="J2278" s="7" t="str">
        <f t="shared" si="92"/>
        <v/>
      </c>
      <c r="K2278" s="206"/>
    </row>
    <row r="2279" spans="1:11" hidden="1">
      <c r="B2279" s="141">
        <v>200</v>
      </c>
      <c r="C2279" s="476" t="s">
        <v>183</v>
      </c>
      <c r="D2279" s="476"/>
      <c r="E2279" s="150">
        <f>SUM(E2280:E2284)</f>
        <v>0</v>
      </c>
      <c r="F2279" s="150">
        <f>SUM(F2280:F2284)</f>
        <v>0</v>
      </c>
      <c r="G2279" s="150">
        <f>SUM(G2280:G2284)</f>
        <v>0</v>
      </c>
      <c r="H2279" s="150">
        <f>SUM(H2280:H2284)</f>
        <v>0</v>
      </c>
      <c r="I2279" s="150">
        <f>SUM(I2280:I2284)</f>
        <v>0</v>
      </c>
      <c r="J2279" s="7" t="str">
        <f t="shared" si="92"/>
        <v/>
      </c>
      <c r="K2279" s="206"/>
    </row>
    <row r="2280" spans="1:11" hidden="1">
      <c r="B2280" s="71"/>
      <c r="C2280" s="49">
        <v>201</v>
      </c>
      <c r="D2280" s="50" t="s">
        <v>184</v>
      </c>
      <c r="E2280" s="77"/>
      <c r="F2280" s="77"/>
      <c r="G2280" s="77"/>
      <c r="H2280" s="77"/>
      <c r="I2280" s="77"/>
      <c r="J2280" s="7" t="str">
        <f t="shared" si="92"/>
        <v/>
      </c>
      <c r="K2280" s="206"/>
    </row>
    <row r="2281" spans="1:11" hidden="1">
      <c r="B2281" s="48"/>
      <c r="C2281" s="49">
        <v>202</v>
      </c>
      <c r="D2281" s="76" t="s">
        <v>185</v>
      </c>
      <c r="E2281" s="77"/>
      <c r="F2281" s="77"/>
      <c r="G2281" s="77"/>
      <c r="H2281" s="77"/>
      <c r="I2281" s="77"/>
      <c r="J2281" s="7" t="str">
        <f t="shared" si="92"/>
        <v/>
      </c>
      <c r="K2281" s="206"/>
    </row>
    <row r="2282" spans="1:11" hidden="1">
      <c r="B2282" s="48"/>
      <c r="C2282" s="49">
        <v>205</v>
      </c>
      <c r="D2282" s="76" t="s">
        <v>186</v>
      </c>
      <c r="E2282" s="77"/>
      <c r="F2282" s="77"/>
      <c r="G2282" s="77"/>
      <c r="H2282" s="77"/>
      <c r="I2282" s="77"/>
      <c r="J2282" s="7" t="str">
        <f t="shared" si="92"/>
        <v/>
      </c>
      <c r="K2282" s="206"/>
    </row>
    <row r="2283" spans="1:11" hidden="1">
      <c r="B2283" s="48"/>
      <c r="C2283" s="49">
        <v>208</v>
      </c>
      <c r="D2283" s="79" t="s">
        <v>187</v>
      </c>
      <c r="E2283" s="77"/>
      <c r="F2283" s="77"/>
      <c r="G2283" s="77"/>
      <c r="H2283" s="77"/>
      <c r="I2283" s="77"/>
      <c r="J2283" s="7" t="str">
        <f t="shared" si="92"/>
        <v/>
      </c>
      <c r="K2283" s="206"/>
    </row>
    <row r="2284" spans="1:11" hidden="1">
      <c r="B2284" s="71"/>
      <c r="C2284" s="49">
        <v>209</v>
      </c>
      <c r="D2284" s="80" t="s">
        <v>188</v>
      </c>
      <c r="E2284" s="77"/>
      <c r="F2284" s="77"/>
      <c r="G2284" s="77"/>
      <c r="H2284" s="77"/>
      <c r="I2284" s="77"/>
      <c r="J2284" s="7" t="str">
        <f t="shared" si="92"/>
        <v/>
      </c>
      <c r="K2284" s="206"/>
    </row>
    <row r="2285" spans="1:11" hidden="1">
      <c r="B2285" s="141">
        <v>500</v>
      </c>
      <c r="C2285" s="476" t="s">
        <v>189</v>
      </c>
      <c r="D2285" s="476"/>
      <c r="E2285" s="150">
        <f>SUM(E2286:E2292)</f>
        <v>0</v>
      </c>
      <c r="F2285" s="150">
        <f>SUM(F2286:F2292)</f>
        <v>0</v>
      </c>
      <c r="G2285" s="150">
        <f>SUM(G2286:G2292)</f>
        <v>0</v>
      </c>
      <c r="H2285" s="150">
        <f>SUM(H2286:H2292)</f>
        <v>0</v>
      </c>
      <c r="I2285" s="150">
        <f>SUM(I2286:I2292)</f>
        <v>0</v>
      </c>
      <c r="J2285" s="7" t="str">
        <f t="shared" si="92"/>
        <v/>
      </c>
      <c r="K2285" s="206"/>
    </row>
    <row r="2286" spans="1:11" hidden="1">
      <c r="B2286" s="71"/>
      <c r="C2286" s="146">
        <v>551</v>
      </c>
      <c r="D2286" s="147" t="s">
        <v>190</v>
      </c>
      <c r="E2286" s="77"/>
      <c r="F2286" s="77"/>
      <c r="G2286" s="77"/>
      <c r="H2286" s="77"/>
      <c r="I2286" s="77"/>
      <c r="J2286" s="7" t="str">
        <f t="shared" si="92"/>
        <v/>
      </c>
      <c r="K2286" s="206"/>
    </row>
    <row r="2287" spans="1:11" hidden="1">
      <c r="B2287" s="71"/>
      <c r="C2287" s="146">
        <v>552</v>
      </c>
      <c r="D2287" s="147" t="s">
        <v>191</v>
      </c>
      <c r="E2287" s="77"/>
      <c r="F2287" s="77"/>
      <c r="G2287" s="77"/>
      <c r="H2287" s="77"/>
      <c r="I2287" s="77"/>
      <c r="J2287" s="7" t="str">
        <f t="shared" si="92"/>
        <v/>
      </c>
      <c r="K2287" s="206"/>
    </row>
    <row r="2288" spans="1:11" hidden="1">
      <c r="B2288" s="148"/>
      <c r="C2288" s="146">
        <v>558</v>
      </c>
      <c r="D2288" s="149" t="s">
        <v>49</v>
      </c>
      <c r="E2288" s="52">
        <v>0</v>
      </c>
      <c r="F2288" s="52">
        <v>0</v>
      </c>
      <c r="G2288" s="52">
        <v>0</v>
      </c>
      <c r="H2288" s="52">
        <v>0</v>
      </c>
      <c r="I2288" s="52">
        <v>0</v>
      </c>
      <c r="J2288" s="7" t="str">
        <f t="shared" si="92"/>
        <v/>
      </c>
      <c r="K2288" s="206"/>
    </row>
    <row r="2289" spans="1:11" hidden="1">
      <c r="B2289" s="148"/>
      <c r="C2289" s="146">
        <v>560</v>
      </c>
      <c r="D2289" s="149" t="s">
        <v>192</v>
      </c>
      <c r="E2289" s="77"/>
      <c r="F2289" s="77"/>
      <c r="G2289" s="77"/>
      <c r="H2289" s="77"/>
      <c r="I2289" s="77"/>
      <c r="J2289" s="7" t="str">
        <f t="shared" si="92"/>
        <v/>
      </c>
      <c r="K2289" s="206"/>
    </row>
    <row r="2290" spans="1:11" hidden="1">
      <c r="B2290" s="148"/>
      <c r="C2290" s="146">
        <v>580</v>
      </c>
      <c r="D2290" s="147" t="s">
        <v>193</v>
      </c>
      <c r="E2290" s="77"/>
      <c r="F2290" s="77"/>
      <c r="G2290" s="77"/>
      <c r="H2290" s="77"/>
      <c r="I2290" s="77"/>
      <c r="J2290" s="7" t="str">
        <f t="shared" si="92"/>
        <v/>
      </c>
      <c r="K2290" s="206"/>
    </row>
    <row r="2291" spans="1:11" hidden="1">
      <c r="B2291" s="71"/>
      <c r="C2291" s="146">
        <v>588</v>
      </c>
      <c r="D2291" s="147" t="s">
        <v>194</v>
      </c>
      <c r="E2291" s="52">
        <v>0</v>
      </c>
      <c r="F2291" s="52">
        <v>0</v>
      </c>
      <c r="G2291" s="52">
        <v>0</v>
      </c>
      <c r="H2291" s="52">
        <v>0</v>
      </c>
      <c r="I2291" s="52">
        <v>0</v>
      </c>
      <c r="J2291" s="7" t="str">
        <f t="shared" si="92"/>
        <v/>
      </c>
      <c r="K2291" s="206"/>
    </row>
    <row r="2292" spans="1:11" hidden="1">
      <c r="B2292" s="71"/>
      <c r="C2292" s="49">
        <v>590</v>
      </c>
      <c r="D2292" s="147" t="s">
        <v>195</v>
      </c>
      <c r="E2292" s="77"/>
      <c r="F2292" s="77"/>
      <c r="G2292" s="77"/>
      <c r="H2292" s="77"/>
      <c r="I2292" s="77"/>
      <c r="J2292" s="7" t="str">
        <f t="shared" si="92"/>
        <v/>
      </c>
      <c r="K2292" s="206"/>
    </row>
    <row r="2293" spans="1:11" ht="15.75" hidden="1" customHeight="1">
      <c r="A2293" s="93">
        <v>5</v>
      </c>
      <c r="B2293" s="141">
        <v>800</v>
      </c>
      <c r="C2293" s="477" t="s">
        <v>196</v>
      </c>
      <c r="D2293" s="477"/>
      <c r="E2293" s="362"/>
      <c r="F2293" s="362"/>
      <c r="G2293" s="362"/>
      <c r="H2293" s="362"/>
      <c r="I2293" s="362"/>
      <c r="J2293" s="7" t="str">
        <f t="shared" si="92"/>
        <v/>
      </c>
      <c r="K2293" s="206"/>
    </row>
    <row r="2294" spans="1:11" hidden="1">
      <c r="A2294" s="94">
        <v>10</v>
      </c>
      <c r="B2294" s="141">
        <v>1000</v>
      </c>
      <c r="C2294" s="476" t="s">
        <v>197</v>
      </c>
      <c r="D2294" s="476"/>
      <c r="E2294" s="150">
        <f>SUM(E2295:E2311)</f>
        <v>0</v>
      </c>
      <c r="F2294" s="150">
        <f>SUM(F2295:F2311)</f>
        <v>0</v>
      </c>
      <c r="G2294" s="150">
        <f>SUM(G2295:G2311)</f>
        <v>0</v>
      </c>
      <c r="H2294" s="150">
        <f>SUM(H2295:H2311)</f>
        <v>0</v>
      </c>
      <c r="I2294" s="150">
        <f>SUM(I2295:I2311)</f>
        <v>0</v>
      </c>
      <c r="J2294" s="7" t="str">
        <f t="shared" si="92"/>
        <v/>
      </c>
      <c r="K2294" s="206"/>
    </row>
    <row r="2295" spans="1:11" hidden="1">
      <c r="A2295" s="94">
        <v>15</v>
      </c>
      <c r="B2295" s="48"/>
      <c r="C2295" s="49">
        <v>1011</v>
      </c>
      <c r="D2295" s="76" t="s">
        <v>198</v>
      </c>
      <c r="E2295" s="77"/>
      <c r="F2295" s="77"/>
      <c r="G2295" s="77"/>
      <c r="H2295" s="77"/>
      <c r="I2295" s="77"/>
      <c r="J2295" s="7" t="str">
        <f t="shared" si="92"/>
        <v/>
      </c>
      <c r="K2295" s="206"/>
    </row>
    <row r="2296" spans="1:11" hidden="1">
      <c r="A2296" s="93">
        <v>35</v>
      </c>
      <c r="B2296" s="48"/>
      <c r="C2296" s="49">
        <v>1012</v>
      </c>
      <c r="D2296" s="76" t="s">
        <v>199</v>
      </c>
      <c r="E2296" s="77"/>
      <c r="F2296" s="77"/>
      <c r="G2296" s="77"/>
      <c r="H2296" s="77"/>
      <c r="I2296" s="77"/>
      <c r="J2296" s="7" t="str">
        <f t="shared" si="92"/>
        <v/>
      </c>
      <c r="K2296" s="206"/>
    </row>
    <row r="2297" spans="1:11" hidden="1">
      <c r="A2297" s="94">
        <v>40</v>
      </c>
      <c r="B2297" s="48"/>
      <c r="C2297" s="49">
        <v>1013</v>
      </c>
      <c r="D2297" s="76" t="s">
        <v>200</v>
      </c>
      <c r="E2297" s="77"/>
      <c r="F2297" s="77"/>
      <c r="G2297" s="77"/>
      <c r="H2297" s="77"/>
      <c r="I2297" s="77"/>
      <c r="J2297" s="7" t="str">
        <f t="shared" si="92"/>
        <v/>
      </c>
      <c r="K2297" s="206"/>
    </row>
    <row r="2298" spans="1:11" hidden="1">
      <c r="A2298" s="94">
        <v>45</v>
      </c>
      <c r="B2298" s="48"/>
      <c r="C2298" s="49">
        <v>1014</v>
      </c>
      <c r="D2298" s="76" t="s">
        <v>201</v>
      </c>
      <c r="E2298" s="77"/>
      <c r="F2298" s="77"/>
      <c r="G2298" s="77"/>
      <c r="H2298" s="77"/>
      <c r="I2298" s="77"/>
      <c r="J2298" s="7" t="str">
        <f t="shared" si="92"/>
        <v/>
      </c>
      <c r="K2298" s="206"/>
    </row>
    <row r="2299" spans="1:11" hidden="1">
      <c r="A2299" s="94">
        <v>50</v>
      </c>
      <c r="B2299" s="48"/>
      <c r="C2299" s="49">
        <v>1015</v>
      </c>
      <c r="D2299" s="76" t="s">
        <v>202</v>
      </c>
      <c r="E2299" s="77"/>
      <c r="F2299" s="77"/>
      <c r="G2299" s="77"/>
      <c r="H2299" s="77"/>
      <c r="I2299" s="77"/>
      <c r="J2299" s="7" t="str">
        <f t="shared" si="92"/>
        <v/>
      </c>
      <c r="K2299" s="206"/>
    </row>
    <row r="2300" spans="1:11" hidden="1">
      <c r="A2300" s="94">
        <v>55</v>
      </c>
      <c r="B2300" s="48"/>
      <c r="C2300" s="58">
        <v>1016</v>
      </c>
      <c r="D2300" s="78" t="s">
        <v>203</v>
      </c>
      <c r="E2300" s="280"/>
      <c r="F2300" s="280"/>
      <c r="G2300" s="280"/>
      <c r="H2300" s="280"/>
      <c r="I2300" s="280"/>
      <c r="J2300" s="7" t="str">
        <f t="shared" si="92"/>
        <v/>
      </c>
      <c r="K2300" s="206"/>
    </row>
    <row r="2301" spans="1:11" hidden="1">
      <c r="A2301" s="94">
        <v>60</v>
      </c>
      <c r="B2301" s="67"/>
      <c r="C2301" s="49">
        <v>1020</v>
      </c>
      <c r="D2301" s="50" t="s">
        <v>204</v>
      </c>
      <c r="E2301" s="77"/>
      <c r="F2301" s="77"/>
      <c r="G2301" s="77"/>
      <c r="H2301" s="77"/>
      <c r="I2301" s="77"/>
      <c r="J2301" s="7" t="str">
        <f t="shared" si="92"/>
        <v/>
      </c>
      <c r="K2301" s="206"/>
    </row>
    <row r="2302" spans="1:11" hidden="1">
      <c r="A2302" s="93">
        <v>65</v>
      </c>
      <c r="B2302" s="48"/>
      <c r="C2302" s="49">
        <v>1030</v>
      </c>
      <c r="D2302" s="76" t="s">
        <v>205</v>
      </c>
      <c r="E2302" s="77"/>
      <c r="F2302" s="77"/>
      <c r="G2302" s="77"/>
      <c r="H2302" s="77"/>
      <c r="I2302" s="77"/>
      <c r="J2302" s="7" t="str">
        <f t="shared" si="92"/>
        <v/>
      </c>
      <c r="K2302" s="206"/>
    </row>
    <row r="2303" spans="1:11" hidden="1">
      <c r="A2303" s="94">
        <v>70</v>
      </c>
      <c r="B2303" s="48"/>
      <c r="C2303" s="49">
        <v>1051</v>
      </c>
      <c r="D2303" s="76" t="s">
        <v>206</v>
      </c>
      <c r="E2303" s="77"/>
      <c r="F2303" s="77"/>
      <c r="G2303" s="77"/>
      <c r="H2303" s="77"/>
      <c r="I2303" s="77"/>
      <c r="J2303" s="7" t="str">
        <f t="shared" si="92"/>
        <v/>
      </c>
      <c r="K2303" s="206"/>
    </row>
    <row r="2304" spans="1:11" hidden="1">
      <c r="A2304" s="94">
        <v>75</v>
      </c>
      <c r="B2304" s="48"/>
      <c r="C2304" s="49">
        <v>1052</v>
      </c>
      <c r="D2304" s="76" t="s">
        <v>207</v>
      </c>
      <c r="E2304" s="77"/>
      <c r="F2304" s="77"/>
      <c r="G2304" s="77"/>
      <c r="H2304" s="77"/>
      <c r="I2304" s="77"/>
      <c r="J2304" s="7" t="str">
        <f t="shared" si="92"/>
        <v/>
      </c>
      <c r="K2304" s="206"/>
    </row>
    <row r="2305" spans="1:11" hidden="1">
      <c r="A2305" s="94">
        <v>80</v>
      </c>
      <c r="B2305" s="48"/>
      <c r="C2305" s="49">
        <v>1053</v>
      </c>
      <c r="D2305" s="76" t="s">
        <v>208</v>
      </c>
      <c r="E2305" s="77"/>
      <c r="F2305" s="77"/>
      <c r="G2305" s="77"/>
      <c r="H2305" s="77"/>
      <c r="I2305" s="77"/>
      <c r="J2305" s="7" t="str">
        <f t="shared" si="92"/>
        <v/>
      </c>
      <c r="K2305" s="206"/>
    </row>
    <row r="2306" spans="1:11" hidden="1">
      <c r="A2306" s="94">
        <v>80</v>
      </c>
      <c r="B2306" s="48"/>
      <c r="C2306" s="49">
        <v>1062</v>
      </c>
      <c r="D2306" s="50" t="s">
        <v>209</v>
      </c>
      <c r="E2306" s="77"/>
      <c r="F2306" s="77"/>
      <c r="G2306" s="77"/>
      <c r="H2306" s="77"/>
      <c r="I2306" s="77"/>
      <c r="J2306" s="7" t="str">
        <f t="shared" si="92"/>
        <v/>
      </c>
      <c r="K2306" s="206"/>
    </row>
    <row r="2307" spans="1:11" hidden="1">
      <c r="A2307" s="94">
        <v>85</v>
      </c>
      <c r="B2307" s="48"/>
      <c r="C2307" s="49">
        <v>1063</v>
      </c>
      <c r="D2307" s="79" t="s">
        <v>210</v>
      </c>
      <c r="E2307" s="77"/>
      <c r="F2307" s="77"/>
      <c r="G2307" s="77"/>
      <c r="H2307" s="77"/>
      <c r="I2307" s="77"/>
      <c r="J2307" s="7" t="str">
        <f t="shared" si="92"/>
        <v/>
      </c>
      <c r="K2307" s="206"/>
    </row>
    <row r="2308" spans="1:11" hidden="1">
      <c r="A2308" s="94">
        <v>90</v>
      </c>
      <c r="B2308" s="48"/>
      <c r="C2308" s="49">
        <v>1069</v>
      </c>
      <c r="D2308" s="79" t="s">
        <v>211</v>
      </c>
      <c r="E2308" s="77"/>
      <c r="F2308" s="77"/>
      <c r="G2308" s="77"/>
      <c r="H2308" s="77"/>
      <c r="I2308" s="77"/>
      <c r="J2308" s="7" t="str">
        <f t="shared" ref="J2308:J2339" si="93">(IF(OR($E2308&lt;&gt;0,$F2308&lt;&gt;0,$G2308&lt;&gt;0,$H2308&lt;&gt;0,$I2308&lt;&gt;0),$J$2,""))</f>
        <v/>
      </c>
      <c r="K2308" s="206"/>
    </row>
    <row r="2309" spans="1:11" hidden="1">
      <c r="A2309" s="94">
        <v>90</v>
      </c>
      <c r="B2309" s="67"/>
      <c r="C2309" s="49">
        <v>1091</v>
      </c>
      <c r="D2309" s="76" t="s">
        <v>212</v>
      </c>
      <c r="E2309" s="77"/>
      <c r="F2309" s="77"/>
      <c r="G2309" s="77"/>
      <c r="H2309" s="77"/>
      <c r="I2309" s="77"/>
      <c r="J2309" s="7" t="str">
        <f t="shared" si="93"/>
        <v/>
      </c>
      <c r="K2309" s="206"/>
    </row>
    <row r="2310" spans="1:11" hidden="1">
      <c r="A2310" s="93">
        <v>115</v>
      </c>
      <c r="B2310" s="48"/>
      <c r="C2310" s="49">
        <v>1092</v>
      </c>
      <c r="D2310" s="76" t="s">
        <v>213</v>
      </c>
      <c r="E2310" s="77"/>
      <c r="F2310" s="77"/>
      <c r="G2310" s="77"/>
      <c r="H2310" s="77"/>
      <c r="I2310" s="77"/>
      <c r="J2310" s="7" t="str">
        <f t="shared" si="93"/>
        <v/>
      </c>
      <c r="K2310" s="206"/>
    </row>
    <row r="2311" spans="1:11" hidden="1">
      <c r="A2311" s="93">
        <v>125</v>
      </c>
      <c r="B2311" s="48"/>
      <c r="C2311" s="49">
        <v>1098</v>
      </c>
      <c r="D2311" s="76" t="s">
        <v>214</v>
      </c>
      <c r="E2311" s="77"/>
      <c r="F2311" s="77"/>
      <c r="G2311" s="77"/>
      <c r="H2311" s="77"/>
      <c r="I2311" s="77"/>
      <c r="J2311" s="7" t="str">
        <f t="shared" si="93"/>
        <v/>
      </c>
      <c r="K2311" s="206"/>
    </row>
    <row r="2312" spans="1:11" hidden="1">
      <c r="A2312" s="94">
        <v>130</v>
      </c>
      <c r="B2312" s="141">
        <v>1900</v>
      </c>
      <c r="C2312" s="471" t="s">
        <v>215</v>
      </c>
      <c r="D2312" s="471"/>
      <c r="E2312" s="150">
        <f>SUM(E2313:E2315)</f>
        <v>0</v>
      </c>
      <c r="F2312" s="150">
        <f>SUM(F2313:F2315)</f>
        <v>0</v>
      </c>
      <c r="G2312" s="150">
        <f>SUM(G2313:G2315)</f>
        <v>0</v>
      </c>
      <c r="H2312" s="150">
        <f>SUM(H2313:H2315)</f>
        <v>0</v>
      </c>
      <c r="I2312" s="150">
        <f>SUM(I2313:I2315)</f>
        <v>0</v>
      </c>
      <c r="J2312" s="7" t="str">
        <f t="shared" si="93"/>
        <v/>
      </c>
      <c r="K2312" s="206"/>
    </row>
    <row r="2313" spans="1:11" hidden="1">
      <c r="A2313" s="94">
        <v>135</v>
      </c>
      <c r="B2313" s="48"/>
      <c r="C2313" s="49">
        <v>1901</v>
      </c>
      <c r="D2313" s="104" t="s">
        <v>216</v>
      </c>
      <c r="E2313" s="77"/>
      <c r="F2313" s="77"/>
      <c r="G2313" s="77"/>
      <c r="H2313" s="77"/>
      <c r="I2313" s="77"/>
      <c r="J2313" s="7" t="str">
        <f t="shared" si="93"/>
        <v/>
      </c>
      <c r="K2313" s="206"/>
    </row>
    <row r="2314" spans="1:11" hidden="1">
      <c r="A2314" s="94">
        <v>140</v>
      </c>
      <c r="B2314" s="153"/>
      <c r="C2314" s="49">
        <v>1981</v>
      </c>
      <c r="D2314" s="104" t="s">
        <v>217</v>
      </c>
      <c r="E2314" s="77"/>
      <c r="F2314" s="77"/>
      <c r="G2314" s="77"/>
      <c r="H2314" s="77"/>
      <c r="I2314" s="77"/>
      <c r="J2314" s="7" t="str">
        <f t="shared" si="93"/>
        <v/>
      </c>
      <c r="K2314" s="206"/>
    </row>
    <row r="2315" spans="1:11" hidden="1">
      <c r="A2315" s="94">
        <v>145</v>
      </c>
      <c r="B2315" s="48"/>
      <c r="C2315" s="49">
        <v>1991</v>
      </c>
      <c r="D2315" s="104" t="s">
        <v>218</v>
      </c>
      <c r="E2315" s="77"/>
      <c r="F2315" s="77"/>
      <c r="G2315" s="77"/>
      <c r="H2315" s="77"/>
      <c r="I2315" s="77"/>
      <c r="J2315" s="7" t="str">
        <f t="shared" si="93"/>
        <v/>
      </c>
      <c r="K2315" s="206"/>
    </row>
    <row r="2316" spans="1:11" hidden="1">
      <c r="A2316" s="94">
        <v>150</v>
      </c>
      <c r="B2316" s="141">
        <v>2100</v>
      </c>
      <c r="C2316" s="471" t="s">
        <v>219</v>
      </c>
      <c r="D2316" s="471"/>
      <c r="E2316" s="150">
        <f>SUM(E2317:E2321)</f>
        <v>0</v>
      </c>
      <c r="F2316" s="150">
        <f>SUM(F2317:F2321)</f>
        <v>0</v>
      </c>
      <c r="G2316" s="150">
        <f>SUM(G2317:G2321)</f>
        <v>0</v>
      </c>
      <c r="H2316" s="150">
        <f>SUM(H2317:H2321)</f>
        <v>0</v>
      </c>
      <c r="I2316" s="150">
        <f>SUM(I2317:I2321)</f>
        <v>0</v>
      </c>
      <c r="J2316" s="7" t="str">
        <f t="shared" si="93"/>
        <v/>
      </c>
      <c r="K2316" s="206"/>
    </row>
    <row r="2317" spans="1:11" hidden="1">
      <c r="A2317" s="94">
        <v>155</v>
      </c>
      <c r="B2317" s="48"/>
      <c r="C2317" s="49">
        <v>2110</v>
      </c>
      <c r="D2317" s="79" t="s">
        <v>220</v>
      </c>
      <c r="E2317" s="77"/>
      <c r="F2317" s="77"/>
      <c r="G2317" s="77"/>
      <c r="H2317" s="77"/>
      <c r="I2317" s="77"/>
      <c r="J2317" s="7" t="str">
        <f t="shared" si="93"/>
        <v/>
      </c>
      <c r="K2317" s="206"/>
    </row>
    <row r="2318" spans="1:11" hidden="1">
      <c r="A2318" s="94">
        <v>160</v>
      </c>
      <c r="B2318" s="153"/>
      <c r="C2318" s="49">
        <v>2120</v>
      </c>
      <c r="D2318" s="79" t="s">
        <v>221</v>
      </c>
      <c r="E2318" s="77"/>
      <c r="F2318" s="77"/>
      <c r="G2318" s="77"/>
      <c r="H2318" s="77"/>
      <c r="I2318" s="77"/>
      <c r="J2318" s="7" t="str">
        <f t="shared" si="93"/>
        <v/>
      </c>
      <c r="K2318" s="206"/>
    </row>
    <row r="2319" spans="1:11" hidden="1">
      <c r="A2319" s="94">
        <v>165</v>
      </c>
      <c r="B2319" s="153"/>
      <c r="C2319" s="49">
        <v>2125</v>
      </c>
      <c r="D2319" s="79" t="s">
        <v>222</v>
      </c>
      <c r="E2319" s="52">
        <v>0</v>
      </c>
      <c r="F2319" s="52">
        <v>0</v>
      </c>
      <c r="G2319" s="52">
        <v>0</v>
      </c>
      <c r="H2319" s="52">
        <v>0</v>
      </c>
      <c r="I2319" s="52">
        <v>0</v>
      </c>
      <c r="J2319" s="7" t="str">
        <f t="shared" si="93"/>
        <v/>
      </c>
      <c r="K2319" s="206"/>
    </row>
    <row r="2320" spans="1:11" hidden="1">
      <c r="A2320" s="94">
        <v>175</v>
      </c>
      <c r="B2320" s="71"/>
      <c r="C2320" s="49">
        <v>2140</v>
      </c>
      <c r="D2320" s="79" t="s">
        <v>223</v>
      </c>
      <c r="E2320" s="52">
        <v>0</v>
      </c>
      <c r="F2320" s="52">
        <v>0</v>
      </c>
      <c r="G2320" s="52">
        <v>0</v>
      </c>
      <c r="H2320" s="52">
        <v>0</v>
      </c>
      <c r="I2320" s="52">
        <v>0</v>
      </c>
      <c r="J2320" s="7" t="str">
        <f t="shared" si="93"/>
        <v/>
      </c>
      <c r="K2320" s="206"/>
    </row>
    <row r="2321" spans="1:11" hidden="1">
      <c r="A2321" s="94">
        <v>180</v>
      </c>
      <c r="B2321" s="48"/>
      <c r="C2321" s="49">
        <v>2190</v>
      </c>
      <c r="D2321" s="79" t="s">
        <v>224</v>
      </c>
      <c r="E2321" s="77"/>
      <c r="F2321" s="77"/>
      <c r="G2321" s="77"/>
      <c r="H2321" s="77"/>
      <c r="I2321" s="77"/>
      <c r="J2321" s="7" t="str">
        <f t="shared" si="93"/>
        <v/>
      </c>
      <c r="K2321" s="206"/>
    </row>
    <row r="2322" spans="1:11">
      <c r="A2322" s="94">
        <v>185</v>
      </c>
      <c r="B2322" s="141">
        <v>2200</v>
      </c>
      <c r="C2322" s="471" t="s">
        <v>225</v>
      </c>
      <c r="D2322" s="471"/>
      <c r="E2322" s="142">
        <f>SUM(E2323:E2324)</f>
        <v>64246</v>
      </c>
      <c r="F2322" s="142">
        <f>SUM(F2323:F2324)</f>
        <v>63486</v>
      </c>
      <c r="G2322" s="142">
        <f>SUM(G2323:G2324)</f>
        <v>60000</v>
      </c>
      <c r="H2322" s="142">
        <f>SUM(H2323:H2324)</f>
        <v>60000</v>
      </c>
      <c r="I2322" s="142">
        <f>SUM(I2323:I2324)</f>
        <v>60000</v>
      </c>
      <c r="J2322" s="7">
        <f t="shared" si="93"/>
        <v>1</v>
      </c>
      <c r="K2322" s="206"/>
    </row>
    <row r="2323" spans="1:11">
      <c r="A2323" s="94">
        <v>190</v>
      </c>
      <c r="B2323" s="48"/>
      <c r="C2323" s="49">
        <v>2221</v>
      </c>
      <c r="D2323" s="50" t="s">
        <v>226</v>
      </c>
      <c r="E2323" s="55">
        <v>54020</v>
      </c>
      <c r="F2323" s="55">
        <v>60000</v>
      </c>
      <c r="G2323" s="55">
        <v>60000</v>
      </c>
      <c r="H2323" s="55">
        <v>60000</v>
      </c>
      <c r="I2323" s="55">
        <v>60000</v>
      </c>
      <c r="J2323" s="7">
        <f t="shared" si="93"/>
        <v>1</v>
      </c>
      <c r="K2323" s="206"/>
    </row>
    <row r="2324" spans="1:11" ht="21.75" customHeight="1">
      <c r="A2324" s="94">
        <v>200</v>
      </c>
      <c r="B2324" s="48"/>
      <c r="C2324" s="49">
        <v>2224</v>
      </c>
      <c r="D2324" s="50" t="s">
        <v>227</v>
      </c>
      <c r="E2324" s="55">
        <v>10226</v>
      </c>
      <c r="F2324" s="55">
        <v>3486</v>
      </c>
      <c r="G2324" s="55"/>
      <c r="H2324" s="55"/>
      <c r="I2324" s="55"/>
      <c r="J2324" s="7">
        <f t="shared" si="93"/>
        <v>1</v>
      </c>
      <c r="K2324" s="206"/>
    </row>
    <row r="2325" spans="1:11" hidden="1">
      <c r="A2325" s="94">
        <v>200</v>
      </c>
      <c r="B2325" s="141">
        <v>2500</v>
      </c>
      <c r="C2325" s="471" t="s">
        <v>228</v>
      </c>
      <c r="D2325" s="471"/>
      <c r="E2325" s="362"/>
      <c r="F2325" s="362"/>
      <c r="G2325" s="362"/>
      <c r="H2325" s="362"/>
      <c r="I2325" s="362"/>
      <c r="J2325" s="7" t="str">
        <f t="shared" si="93"/>
        <v/>
      </c>
      <c r="K2325" s="206"/>
    </row>
    <row r="2326" spans="1:11" ht="15.75" hidden="1" customHeight="1">
      <c r="A2326" s="94">
        <v>205</v>
      </c>
      <c r="B2326" s="141">
        <v>2600</v>
      </c>
      <c r="C2326" s="473" t="s">
        <v>229</v>
      </c>
      <c r="D2326" s="473"/>
      <c r="E2326" s="362"/>
      <c r="F2326" s="362"/>
      <c r="G2326" s="362"/>
      <c r="H2326" s="362"/>
      <c r="I2326" s="362"/>
      <c r="J2326" s="7" t="str">
        <f t="shared" si="93"/>
        <v/>
      </c>
      <c r="K2326" s="206"/>
    </row>
    <row r="2327" spans="1:11" ht="15.75" hidden="1" customHeight="1">
      <c r="A2327" s="94">
        <v>210</v>
      </c>
      <c r="B2327" s="141">
        <v>2700</v>
      </c>
      <c r="C2327" s="473" t="s">
        <v>230</v>
      </c>
      <c r="D2327" s="473"/>
      <c r="E2327" s="362"/>
      <c r="F2327" s="362"/>
      <c r="G2327" s="362"/>
      <c r="H2327" s="362"/>
      <c r="I2327" s="362"/>
      <c r="J2327" s="7" t="str">
        <f t="shared" si="93"/>
        <v/>
      </c>
      <c r="K2327" s="206"/>
    </row>
    <row r="2328" spans="1:11" ht="36" hidden="1" customHeight="1">
      <c r="A2328" s="94">
        <v>215</v>
      </c>
      <c r="B2328" s="141">
        <v>2800</v>
      </c>
      <c r="C2328" s="473" t="s">
        <v>523</v>
      </c>
      <c r="D2328" s="473"/>
      <c r="E2328" s="362"/>
      <c r="F2328" s="362"/>
      <c r="G2328" s="362"/>
      <c r="H2328" s="362"/>
      <c r="I2328" s="362"/>
      <c r="J2328" s="7" t="str">
        <f t="shared" si="93"/>
        <v/>
      </c>
      <c r="K2328" s="206"/>
    </row>
    <row r="2329" spans="1:11" ht="23.25" customHeight="1">
      <c r="A2329" s="93">
        <v>220</v>
      </c>
      <c r="B2329" s="141">
        <v>2900</v>
      </c>
      <c r="C2329" s="471" t="s">
        <v>232</v>
      </c>
      <c r="D2329" s="471"/>
      <c r="E2329" s="150">
        <f>SUM(E2330:E2337)</f>
        <v>0</v>
      </c>
      <c r="F2329" s="150">
        <f>SUM(F2330:F2337)</f>
        <v>4200</v>
      </c>
      <c r="G2329" s="150">
        <f>SUM(G2330:G2337)</f>
        <v>0</v>
      </c>
      <c r="H2329" s="150">
        <f>SUM(H2330:H2337)</f>
        <v>0</v>
      </c>
      <c r="I2329" s="150">
        <f>SUM(I2330:I2337)</f>
        <v>0</v>
      </c>
      <c r="J2329" s="7">
        <f t="shared" si="93"/>
        <v>1</v>
      </c>
      <c r="K2329" s="206"/>
    </row>
    <row r="2330" spans="1:11" ht="2.25" customHeight="1">
      <c r="A2330" s="94">
        <v>225</v>
      </c>
      <c r="B2330" s="153"/>
      <c r="C2330" s="49">
        <v>2910</v>
      </c>
      <c r="D2330" s="155" t="s">
        <v>233</v>
      </c>
      <c r="E2330" s="77"/>
      <c r="F2330" s="77"/>
      <c r="G2330" s="77"/>
      <c r="H2330" s="77"/>
      <c r="I2330" s="77"/>
      <c r="J2330" s="7" t="str">
        <f t="shared" si="93"/>
        <v/>
      </c>
      <c r="K2330" s="206"/>
    </row>
    <row r="2331" spans="1:11" ht="19.5" hidden="1" customHeight="1">
      <c r="A2331" s="94">
        <v>230</v>
      </c>
      <c r="B2331" s="153"/>
      <c r="C2331" s="49">
        <v>2920</v>
      </c>
      <c r="D2331" s="155" t="s">
        <v>234</v>
      </c>
      <c r="E2331" s="77"/>
      <c r="F2331" s="77"/>
      <c r="G2331" s="77"/>
      <c r="H2331" s="77"/>
      <c r="I2331" s="77"/>
      <c r="J2331" s="7" t="str">
        <f t="shared" si="93"/>
        <v/>
      </c>
      <c r="K2331" s="206"/>
    </row>
    <row r="2332" spans="1:11" ht="27" hidden="1" customHeight="1">
      <c r="A2332" s="94">
        <v>245</v>
      </c>
      <c r="B2332" s="153"/>
      <c r="C2332" s="49">
        <v>2969</v>
      </c>
      <c r="D2332" s="155" t="s">
        <v>235</v>
      </c>
      <c r="E2332" s="77"/>
      <c r="F2332" s="77"/>
      <c r="G2332" s="77"/>
      <c r="H2332" s="77"/>
      <c r="I2332" s="77"/>
      <c r="J2332" s="7" t="str">
        <f t="shared" si="93"/>
        <v/>
      </c>
      <c r="K2332" s="206"/>
    </row>
    <row r="2333" spans="1:11" ht="24.75" hidden="1" customHeight="1">
      <c r="A2333" s="93">
        <v>220</v>
      </c>
      <c r="B2333" s="153"/>
      <c r="C2333" s="156">
        <v>2970</v>
      </c>
      <c r="D2333" s="157" t="s">
        <v>236</v>
      </c>
      <c r="E2333" s="312"/>
      <c r="F2333" s="312"/>
      <c r="G2333" s="312"/>
      <c r="H2333" s="312"/>
      <c r="I2333" s="312"/>
      <c r="J2333" s="7" t="str">
        <f t="shared" si="93"/>
        <v/>
      </c>
      <c r="K2333" s="206"/>
    </row>
    <row r="2334" spans="1:11" ht="45.75" hidden="1" customHeight="1">
      <c r="A2334" s="94">
        <v>225</v>
      </c>
      <c r="B2334" s="153"/>
      <c r="C2334" s="49">
        <v>2989</v>
      </c>
      <c r="D2334" s="155" t="s">
        <v>237</v>
      </c>
      <c r="E2334" s="77"/>
      <c r="F2334" s="77"/>
      <c r="G2334" s="77"/>
      <c r="H2334" s="77"/>
      <c r="I2334" s="77"/>
      <c r="J2334" s="7" t="str">
        <f t="shared" si="93"/>
        <v/>
      </c>
      <c r="K2334" s="206"/>
    </row>
    <row r="2335" spans="1:11" ht="30" customHeight="1">
      <c r="A2335" s="94">
        <v>230</v>
      </c>
      <c r="B2335" s="48"/>
      <c r="C2335" s="49">
        <v>2990</v>
      </c>
      <c r="D2335" s="155" t="s">
        <v>238</v>
      </c>
      <c r="E2335" s="77"/>
      <c r="F2335" s="77">
        <v>4200</v>
      </c>
      <c r="G2335" s="77"/>
      <c r="H2335" s="77"/>
      <c r="I2335" s="77"/>
      <c r="J2335" s="7">
        <f t="shared" si="93"/>
        <v>1</v>
      </c>
      <c r="K2335" s="206"/>
    </row>
    <row r="2336" spans="1:11" ht="0.75" customHeight="1">
      <c r="A2336" s="94">
        <v>235</v>
      </c>
      <c r="B2336" s="48"/>
      <c r="C2336" s="49">
        <v>2991</v>
      </c>
      <c r="D2336" s="155" t="s">
        <v>239</v>
      </c>
      <c r="E2336" s="77"/>
      <c r="F2336" s="77"/>
      <c r="G2336" s="77"/>
      <c r="H2336" s="77"/>
      <c r="I2336" s="77"/>
      <c r="J2336" s="7" t="str">
        <f t="shared" si="93"/>
        <v/>
      </c>
      <c r="K2336" s="206"/>
    </row>
    <row r="2337" spans="1:11" ht="37.5" hidden="1" customHeight="1">
      <c r="A2337" s="94">
        <v>240</v>
      </c>
      <c r="B2337" s="48"/>
      <c r="C2337" s="49">
        <v>2992</v>
      </c>
      <c r="D2337" s="365" t="s">
        <v>240</v>
      </c>
      <c r="E2337" s="77"/>
      <c r="F2337" s="77"/>
      <c r="G2337" s="77"/>
      <c r="H2337" s="77"/>
      <c r="I2337" s="77"/>
      <c r="J2337" s="7" t="str">
        <f t="shared" si="93"/>
        <v/>
      </c>
      <c r="K2337" s="206"/>
    </row>
    <row r="2338" spans="1:11" ht="33.75" hidden="1" customHeight="1">
      <c r="A2338" s="94">
        <v>245</v>
      </c>
      <c r="B2338" s="141">
        <v>3300</v>
      </c>
      <c r="C2338" s="160" t="s">
        <v>241</v>
      </c>
      <c r="D2338" s="161"/>
      <c r="E2338" s="150">
        <f>SUM(E2339:E2343)</f>
        <v>0</v>
      </c>
      <c r="F2338" s="150">
        <f>SUM(F2339:F2343)</f>
        <v>0</v>
      </c>
      <c r="G2338" s="150">
        <f>SUM(G2339:G2343)</f>
        <v>0</v>
      </c>
      <c r="H2338" s="150">
        <f>SUM(H2339:H2343)</f>
        <v>0</v>
      </c>
      <c r="I2338" s="150">
        <f>SUM(I2339:I2343)</f>
        <v>0</v>
      </c>
      <c r="J2338" s="7" t="str">
        <f t="shared" si="93"/>
        <v/>
      </c>
      <c r="K2338" s="206"/>
    </row>
    <row r="2339" spans="1:11" ht="34.5" hidden="1" customHeight="1">
      <c r="A2339" s="93">
        <v>250</v>
      </c>
      <c r="B2339" s="71"/>
      <c r="C2339" s="49">
        <v>3301</v>
      </c>
      <c r="D2339" s="162" t="s">
        <v>242</v>
      </c>
      <c r="E2339" s="52">
        <v>0</v>
      </c>
      <c r="F2339" s="52">
        <v>0</v>
      </c>
      <c r="G2339" s="52">
        <v>0</v>
      </c>
      <c r="H2339" s="52">
        <v>0</v>
      </c>
      <c r="I2339" s="52">
        <v>0</v>
      </c>
      <c r="J2339" s="7" t="str">
        <f t="shared" si="93"/>
        <v/>
      </c>
      <c r="K2339" s="206"/>
    </row>
    <row r="2340" spans="1:11" ht="37.5" hidden="1" customHeight="1">
      <c r="A2340" s="94">
        <v>255</v>
      </c>
      <c r="B2340" s="71"/>
      <c r="C2340" s="49">
        <v>3302</v>
      </c>
      <c r="D2340" s="162" t="s">
        <v>243</v>
      </c>
      <c r="E2340" s="52">
        <v>0</v>
      </c>
      <c r="F2340" s="52">
        <v>0</v>
      </c>
      <c r="G2340" s="52">
        <v>0</v>
      </c>
      <c r="H2340" s="52">
        <v>0</v>
      </c>
      <c r="I2340" s="52">
        <v>0</v>
      </c>
      <c r="J2340" s="7" t="str">
        <f t="shared" ref="J2340:J2371" si="94">(IF(OR($E2340&lt;&gt;0,$F2340&lt;&gt;0,$G2340&lt;&gt;0,$H2340&lt;&gt;0,$I2340&lt;&gt;0),$J$2,""))</f>
        <v/>
      </c>
      <c r="K2340" s="206"/>
    </row>
    <row r="2341" spans="1:11" ht="43.5" hidden="1" customHeight="1">
      <c r="A2341" s="94">
        <v>265</v>
      </c>
      <c r="B2341" s="71"/>
      <c r="C2341" s="49">
        <v>3304</v>
      </c>
      <c r="D2341" s="162" t="s">
        <v>244</v>
      </c>
      <c r="E2341" s="52">
        <v>0</v>
      </c>
      <c r="F2341" s="52">
        <v>0</v>
      </c>
      <c r="G2341" s="52">
        <v>0</v>
      </c>
      <c r="H2341" s="52">
        <v>0</v>
      </c>
      <c r="I2341" s="52">
        <v>0</v>
      </c>
      <c r="J2341" s="7" t="str">
        <f t="shared" si="94"/>
        <v/>
      </c>
      <c r="K2341" s="206"/>
    </row>
    <row r="2342" spans="1:11" ht="42" hidden="1" customHeight="1">
      <c r="A2342" s="93">
        <v>270</v>
      </c>
      <c r="B2342" s="71"/>
      <c r="C2342" s="49">
        <v>3306</v>
      </c>
      <c r="D2342" s="162" t="s">
        <v>245</v>
      </c>
      <c r="E2342" s="52">
        <v>0</v>
      </c>
      <c r="F2342" s="52">
        <v>0</v>
      </c>
      <c r="G2342" s="52">
        <v>0</v>
      </c>
      <c r="H2342" s="52">
        <v>0</v>
      </c>
      <c r="I2342" s="52">
        <v>0</v>
      </c>
      <c r="J2342" s="7" t="str">
        <f t="shared" si="94"/>
        <v/>
      </c>
      <c r="K2342" s="206"/>
    </row>
    <row r="2343" spans="1:11" ht="45" hidden="1" customHeight="1">
      <c r="A2343" s="93">
        <v>290</v>
      </c>
      <c r="B2343" s="71"/>
      <c r="C2343" s="49">
        <v>3307</v>
      </c>
      <c r="D2343" s="162" t="s">
        <v>246</v>
      </c>
      <c r="E2343" s="52">
        <v>0</v>
      </c>
      <c r="F2343" s="52">
        <v>0</v>
      </c>
      <c r="G2343" s="52">
        <v>0</v>
      </c>
      <c r="H2343" s="52">
        <v>0</v>
      </c>
      <c r="I2343" s="52">
        <v>0</v>
      </c>
      <c r="J2343" s="7" t="str">
        <f t="shared" si="94"/>
        <v/>
      </c>
      <c r="K2343" s="206"/>
    </row>
    <row r="2344" spans="1:11" ht="3" hidden="1" customHeight="1">
      <c r="A2344" s="93">
        <v>320</v>
      </c>
      <c r="B2344" s="141">
        <v>3900</v>
      </c>
      <c r="C2344" s="471" t="s">
        <v>247</v>
      </c>
      <c r="D2344" s="471"/>
      <c r="E2344" s="82">
        <v>0</v>
      </c>
      <c r="F2344" s="82">
        <v>0</v>
      </c>
      <c r="G2344" s="82">
        <v>0</v>
      </c>
      <c r="H2344" s="82">
        <v>0</v>
      </c>
      <c r="I2344" s="82">
        <v>0</v>
      </c>
      <c r="J2344" s="7" t="str">
        <f t="shared" si="94"/>
        <v/>
      </c>
      <c r="K2344" s="206"/>
    </row>
    <row r="2345" spans="1:11" ht="39.75" hidden="1" customHeight="1">
      <c r="A2345" s="93">
        <v>330</v>
      </c>
      <c r="B2345" s="141">
        <v>4000</v>
      </c>
      <c r="C2345" s="471" t="s">
        <v>248</v>
      </c>
      <c r="D2345" s="471"/>
      <c r="E2345" s="362"/>
      <c r="F2345" s="362"/>
      <c r="G2345" s="362"/>
      <c r="H2345" s="362"/>
      <c r="I2345" s="362"/>
      <c r="J2345" s="7" t="str">
        <f t="shared" si="94"/>
        <v/>
      </c>
      <c r="K2345" s="206"/>
    </row>
    <row r="2346" spans="1:11" ht="40.5" hidden="1" customHeight="1">
      <c r="A2346" s="93">
        <v>350</v>
      </c>
      <c r="B2346" s="141">
        <v>4100</v>
      </c>
      <c r="C2346" s="471" t="s">
        <v>249</v>
      </c>
      <c r="D2346" s="471"/>
      <c r="E2346" s="362"/>
      <c r="F2346" s="362"/>
      <c r="G2346" s="362"/>
      <c r="H2346" s="362"/>
      <c r="I2346" s="362"/>
      <c r="J2346" s="7" t="str">
        <f t="shared" si="94"/>
        <v/>
      </c>
      <c r="K2346" s="206"/>
    </row>
    <row r="2347" spans="1:11" ht="36.75" hidden="1" customHeight="1">
      <c r="A2347" s="94">
        <v>355</v>
      </c>
      <c r="B2347" s="141">
        <v>4200</v>
      </c>
      <c r="C2347" s="471" t="s">
        <v>250</v>
      </c>
      <c r="D2347" s="471"/>
      <c r="E2347" s="150">
        <f>SUM(E2348:E2353)</f>
        <v>0</v>
      </c>
      <c r="F2347" s="150">
        <f>SUM(F2348:F2353)</f>
        <v>0</v>
      </c>
      <c r="G2347" s="150">
        <f>SUM(G2348:G2353)</f>
        <v>0</v>
      </c>
      <c r="H2347" s="150">
        <f>SUM(H2348:H2353)</f>
        <v>0</v>
      </c>
      <c r="I2347" s="150">
        <f>SUM(I2348:I2353)</f>
        <v>0</v>
      </c>
      <c r="J2347" s="7" t="str">
        <f t="shared" si="94"/>
        <v/>
      </c>
      <c r="K2347" s="206"/>
    </row>
    <row r="2348" spans="1:11" ht="41.25" hidden="1" customHeight="1">
      <c r="A2348" s="94">
        <v>355</v>
      </c>
      <c r="B2348" s="164"/>
      <c r="C2348" s="49">
        <v>4201</v>
      </c>
      <c r="D2348" s="50" t="s">
        <v>251</v>
      </c>
      <c r="E2348" s="77"/>
      <c r="F2348" s="77"/>
      <c r="G2348" s="77"/>
      <c r="H2348" s="77"/>
      <c r="I2348" s="77"/>
      <c r="J2348" s="7" t="str">
        <f t="shared" si="94"/>
        <v/>
      </c>
      <c r="K2348" s="206"/>
    </row>
    <row r="2349" spans="1:11" ht="33.75" hidden="1" customHeight="1">
      <c r="A2349" s="94">
        <v>375</v>
      </c>
      <c r="B2349" s="164"/>
      <c r="C2349" s="49">
        <v>4202</v>
      </c>
      <c r="D2349" s="50" t="s">
        <v>252</v>
      </c>
      <c r="E2349" s="77"/>
      <c r="F2349" s="77"/>
      <c r="G2349" s="77"/>
      <c r="H2349" s="77"/>
      <c r="I2349" s="77"/>
      <c r="J2349" s="7" t="str">
        <f t="shared" si="94"/>
        <v/>
      </c>
      <c r="K2349" s="206"/>
    </row>
    <row r="2350" spans="1:11" ht="39.75" hidden="1" customHeight="1">
      <c r="A2350" s="94">
        <v>380</v>
      </c>
      <c r="B2350" s="164"/>
      <c r="C2350" s="49">
        <v>4214</v>
      </c>
      <c r="D2350" s="50" t="s">
        <v>253</v>
      </c>
      <c r="E2350" s="77"/>
      <c r="F2350" s="77"/>
      <c r="G2350" s="77"/>
      <c r="H2350" s="77"/>
      <c r="I2350" s="77"/>
      <c r="J2350" s="7" t="str">
        <f t="shared" si="94"/>
        <v/>
      </c>
      <c r="K2350" s="206"/>
    </row>
    <row r="2351" spans="1:11" ht="47.25" hidden="1" customHeight="1">
      <c r="A2351" s="94">
        <v>385</v>
      </c>
      <c r="B2351" s="164"/>
      <c r="C2351" s="49">
        <v>4217</v>
      </c>
      <c r="D2351" s="50" t="s">
        <v>254</v>
      </c>
      <c r="E2351" s="77"/>
      <c r="F2351" s="77"/>
      <c r="G2351" s="77"/>
      <c r="H2351" s="77"/>
      <c r="I2351" s="77"/>
      <c r="J2351" s="7" t="str">
        <f t="shared" si="94"/>
        <v/>
      </c>
      <c r="K2351" s="206"/>
    </row>
    <row r="2352" spans="1:11" ht="38.25" hidden="1" customHeight="1">
      <c r="A2352" s="94">
        <v>390</v>
      </c>
      <c r="B2352" s="164"/>
      <c r="C2352" s="49">
        <v>4218</v>
      </c>
      <c r="D2352" s="76" t="s">
        <v>255</v>
      </c>
      <c r="E2352" s="77"/>
      <c r="F2352" s="77"/>
      <c r="G2352" s="77"/>
      <c r="H2352" s="77"/>
      <c r="I2352" s="77"/>
      <c r="J2352" s="7" t="str">
        <f t="shared" si="94"/>
        <v/>
      </c>
      <c r="K2352" s="206"/>
    </row>
    <row r="2353" spans="1:11" ht="7.5" hidden="1" customHeight="1">
      <c r="A2353" s="94">
        <v>390</v>
      </c>
      <c r="B2353" s="164"/>
      <c r="C2353" s="49">
        <v>4219</v>
      </c>
      <c r="D2353" s="104" t="s">
        <v>256</v>
      </c>
      <c r="E2353" s="77"/>
      <c r="F2353" s="77"/>
      <c r="G2353" s="77"/>
      <c r="H2353" s="77"/>
      <c r="I2353" s="77"/>
      <c r="J2353" s="7" t="str">
        <f t="shared" si="94"/>
        <v/>
      </c>
      <c r="K2353" s="206"/>
    </row>
    <row r="2354" spans="1:11" ht="40.5" hidden="1" customHeight="1">
      <c r="A2354" s="94">
        <v>395</v>
      </c>
      <c r="B2354" s="141">
        <v>4300</v>
      </c>
      <c r="C2354" s="471" t="s">
        <v>257</v>
      </c>
      <c r="D2354" s="471"/>
      <c r="E2354" s="150">
        <f>SUM(E2355:E2357)</f>
        <v>0</v>
      </c>
      <c r="F2354" s="150">
        <f>SUM(F2355:F2357)</f>
        <v>0</v>
      </c>
      <c r="G2354" s="150">
        <f>SUM(G2355:G2357)</f>
        <v>0</v>
      </c>
      <c r="H2354" s="150">
        <f>SUM(H2355:H2357)</f>
        <v>0</v>
      </c>
      <c r="I2354" s="150">
        <f>SUM(I2355:I2357)</f>
        <v>0</v>
      </c>
      <c r="J2354" s="7" t="str">
        <f t="shared" si="94"/>
        <v/>
      </c>
      <c r="K2354" s="206"/>
    </row>
    <row r="2355" spans="1:11" ht="21.75" hidden="1" customHeight="1">
      <c r="A2355" s="159">
        <v>397</v>
      </c>
      <c r="B2355" s="164"/>
      <c r="C2355" s="49">
        <v>4301</v>
      </c>
      <c r="D2355" s="76" t="s">
        <v>258</v>
      </c>
      <c r="E2355" s="77"/>
      <c r="F2355" s="77"/>
      <c r="G2355" s="77"/>
      <c r="H2355" s="77"/>
      <c r="I2355" s="77"/>
      <c r="J2355" s="7" t="str">
        <f t="shared" si="94"/>
        <v/>
      </c>
      <c r="K2355" s="206"/>
    </row>
    <row r="2356" spans="1:11" ht="33.75" hidden="1" customHeight="1">
      <c r="A2356" s="57">
        <v>398</v>
      </c>
      <c r="B2356" s="164"/>
      <c r="C2356" s="49">
        <v>4302</v>
      </c>
      <c r="D2356" s="50" t="s">
        <v>259</v>
      </c>
      <c r="E2356" s="77"/>
      <c r="F2356" s="77"/>
      <c r="G2356" s="77"/>
      <c r="H2356" s="77"/>
      <c r="I2356" s="77"/>
      <c r="J2356" s="7" t="str">
        <f t="shared" si="94"/>
        <v/>
      </c>
      <c r="K2356" s="206"/>
    </row>
    <row r="2357" spans="1:11" ht="36" hidden="1" customHeight="1">
      <c r="A2357" s="57">
        <v>399</v>
      </c>
      <c r="B2357" s="164"/>
      <c r="C2357" s="49">
        <v>4309</v>
      </c>
      <c r="D2357" s="80" t="s">
        <v>260</v>
      </c>
      <c r="E2357" s="77"/>
      <c r="F2357" s="77"/>
      <c r="G2357" s="77"/>
      <c r="H2357" s="77"/>
      <c r="I2357" s="77"/>
      <c r="J2357" s="7" t="str">
        <f t="shared" si="94"/>
        <v/>
      </c>
      <c r="K2357" s="206"/>
    </row>
    <row r="2358" spans="1:11" ht="33" hidden="1" customHeight="1">
      <c r="A2358" s="57">
        <v>400</v>
      </c>
      <c r="B2358" s="141">
        <v>4400</v>
      </c>
      <c r="C2358" s="471" t="s">
        <v>261</v>
      </c>
      <c r="D2358" s="471"/>
      <c r="E2358" s="362"/>
      <c r="F2358" s="362"/>
      <c r="G2358" s="362"/>
      <c r="H2358" s="362"/>
      <c r="I2358" s="362"/>
      <c r="J2358" s="7" t="str">
        <f t="shared" si="94"/>
        <v/>
      </c>
      <c r="K2358" s="206"/>
    </row>
    <row r="2359" spans="1:11" ht="33.75" hidden="1" customHeight="1">
      <c r="A2359" s="57">
        <v>401</v>
      </c>
      <c r="B2359" s="141">
        <v>4500</v>
      </c>
      <c r="C2359" s="471" t="s">
        <v>262</v>
      </c>
      <c r="D2359" s="471"/>
      <c r="E2359" s="362"/>
      <c r="F2359" s="362"/>
      <c r="G2359" s="362"/>
      <c r="H2359" s="362"/>
      <c r="I2359" s="362"/>
      <c r="J2359" s="7" t="str">
        <f t="shared" si="94"/>
        <v/>
      </c>
      <c r="K2359" s="206"/>
    </row>
    <row r="2360" spans="1:11" ht="36.75" hidden="1" customHeight="1">
      <c r="A2360" s="163">
        <v>404</v>
      </c>
      <c r="B2360" s="141">
        <v>4600</v>
      </c>
      <c r="C2360" s="473" t="s">
        <v>263</v>
      </c>
      <c r="D2360" s="473"/>
      <c r="E2360" s="362"/>
      <c r="F2360" s="362"/>
      <c r="G2360" s="362"/>
      <c r="H2360" s="362"/>
      <c r="I2360" s="362"/>
      <c r="J2360" s="7" t="str">
        <f t="shared" si="94"/>
        <v/>
      </c>
      <c r="K2360" s="206"/>
    </row>
    <row r="2361" spans="1:11" ht="27" hidden="1" customHeight="1">
      <c r="A2361" s="163">
        <v>404</v>
      </c>
      <c r="B2361" s="141">
        <v>4900</v>
      </c>
      <c r="C2361" s="471" t="s">
        <v>264</v>
      </c>
      <c r="D2361" s="471"/>
      <c r="E2361" s="150">
        <f>+E2362+E2363</f>
        <v>0</v>
      </c>
      <c r="F2361" s="150">
        <f>+F2362+F2363</f>
        <v>0</v>
      </c>
      <c r="G2361" s="150">
        <f>+G2362+G2363</f>
        <v>0</v>
      </c>
      <c r="H2361" s="150">
        <f>+H2362+H2363</f>
        <v>0</v>
      </c>
      <c r="I2361" s="150">
        <f>+I2362+I2363</f>
        <v>0</v>
      </c>
      <c r="J2361" s="7" t="str">
        <f t="shared" si="94"/>
        <v/>
      </c>
      <c r="K2361" s="206"/>
    </row>
    <row r="2362" spans="1:11" ht="30" hidden="1" customHeight="1">
      <c r="A2362" s="93">
        <v>440</v>
      </c>
      <c r="B2362" s="164"/>
      <c r="C2362" s="49">
        <v>4901</v>
      </c>
      <c r="D2362" s="80" t="s">
        <v>265</v>
      </c>
      <c r="E2362" s="77"/>
      <c r="F2362" s="77"/>
      <c r="G2362" s="77"/>
      <c r="H2362" s="77"/>
      <c r="I2362" s="77"/>
      <c r="J2362" s="7" t="str">
        <f t="shared" si="94"/>
        <v/>
      </c>
      <c r="K2362" s="206"/>
    </row>
    <row r="2363" spans="1:11" ht="23.25" hidden="1" customHeight="1">
      <c r="A2363" s="93">
        <v>450</v>
      </c>
      <c r="B2363" s="164"/>
      <c r="C2363" s="49">
        <v>4902</v>
      </c>
      <c r="D2363" s="80" t="s">
        <v>266</v>
      </c>
      <c r="E2363" s="77"/>
      <c r="F2363" s="77"/>
      <c r="G2363" s="77"/>
      <c r="H2363" s="77"/>
      <c r="I2363" s="77"/>
      <c r="J2363" s="7" t="str">
        <f t="shared" si="94"/>
        <v/>
      </c>
      <c r="K2363" s="206"/>
    </row>
    <row r="2364" spans="1:11" ht="38.25" hidden="1" customHeight="1">
      <c r="A2364" s="93">
        <v>495</v>
      </c>
      <c r="B2364" s="165">
        <v>5100</v>
      </c>
      <c r="C2364" s="470" t="s">
        <v>267</v>
      </c>
      <c r="D2364" s="470"/>
      <c r="E2364" s="362"/>
      <c r="F2364" s="362"/>
      <c r="G2364" s="362"/>
      <c r="H2364" s="362"/>
      <c r="I2364" s="362"/>
      <c r="J2364" s="7" t="str">
        <f t="shared" si="94"/>
        <v/>
      </c>
      <c r="K2364" s="206"/>
    </row>
    <row r="2365" spans="1:11" ht="7.5" hidden="1" customHeight="1">
      <c r="A2365" s="94">
        <v>500</v>
      </c>
      <c r="B2365" s="165">
        <v>5200</v>
      </c>
      <c r="C2365" s="470" t="s">
        <v>268</v>
      </c>
      <c r="D2365" s="470"/>
      <c r="E2365" s="150">
        <f>SUM(E2366:E2372)</f>
        <v>0</v>
      </c>
      <c r="F2365" s="150">
        <f>SUM(F2366:F2372)</f>
        <v>0</v>
      </c>
      <c r="G2365" s="150">
        <f>SUM(G2366:G2372)</f>
        <v>0</v>
      </c>
      <c r="H2365" s="150">
        <f>SUM(H2366:H2372)</f>
        <v>0</v>
      </c>
      <c r="I2365" s="150">
        <f>SUM(I2366:I2372)</f>
        <v>0</v>
      </c>
      <c r="J2365" s="7" t="str">
        <f t="shared" si="94"/>
        <v/>
      </c>
      <c r="K2365" s="206"/>
    </row>
    <row r="2366" spans="1:11" ht="36.75" hidden="1" customHeight="1">
      <c r="A2366" s="94">
        <v>505</v>
      </c>
      <c r="B2366" s="167"/>
      <c r="C2366" s="168">
        <v>5201</v>
      </c>
      <c r="D2366" s="169" t="s">
        <v>269</v>
      </c>
      <c r="E2366" s="77"/>
      <c r="F2366" s="77"/>
      <c r="G2366" s="77"/>
      <c r="H2366" s="77"/>
      <c r="I2366" s="77"/>
      <c r="J2366" s="7" t="str">
        <f t="shared" si="94"/>
        <v/>
      </c>
      <c r="K2366" s="206"/>
    </row>
    <row r="2367" spans="1:11" ht="36" hidden="1" customHeight="1">
      <c r="A2367" s="94">
        <v>510</v>
      </c>
      <c r="B2367" s="167"/>
      <c r="C2367" s="168">
        <v>5202</v>
      </c>
      <c r="D2367" s="169" t="s">
        <v>270</v>
      </c>
      <c r="E2367" s="77"/>
      <c r="F2367" s="77"/>
      <c r="G2367" s="77"/>
      <c r="H2367" s="77"/>
      <c r="I2367" s="77"/>
      <c r="J2367" s="7" t="str">
        <f t="shared" si="94"/>
        <v/>
      </c>
      <c r="K2367" s="206"/>
    </row>
    <row r="2368" spans="1:11" ht="41.25" hidden="1" customHeight="1">
      <c r="A2368" s="94">
        <v>515</v>
      </c>
      <c r="B2368" s="167"/>
      <c r="C2368" s="168">
        <v>5203</v>
      </c>
      <c r="D2368" s="169" t="s">
        <v>271</v>
      </c>
      <c r="E2368" s="77"/>
      <c r="F2368" s="77"/>
      <c r="G2368" s="77"/>
      <c r="H2368" s="77"/>
      <c r="I2368" s="77"/>
      <c r="J2368" s="7" t="str">
        <f t="shared" si="94"/>
        <v/>
      </c>
      <c r="K2368" s="206"/>
    </row>
    <row r="2369" spans="1:11" ht="38.25" hidden="1" customHeight="1">
      <c r="A2369" s="94">
        <v>520</v>
      </c>
      <c r="B2369" s="167"/>
      <c r="C2369" s="168">
        <v>5204</v>
      </c>
      <c r="D2369" s="169" t="s">
        <v>272</v>
      </c>
      <c r="E2369" s="77"/>
      <c r="F2369" s="77"/>
      <c r="G2369" s="77"/>
      <c r="H2369" s="77"/>
      <c r="I2369" s="77"/>
      <c r="J2369" s="7" t="str">
        <f t="shared" si="94"/>
        <v/>
      </c>
      <c r="K2369" s="206"/>
    </row>
    <row r="2370" spans="1:11" ht="48.75" hidden="1" customHeight="1">
      <c r="A2370" s="94">
        <v>525</v>
      </c>
      <c r="B2370" s="167"/>
      <c r="C2370" s="168">
        <v>5205</v>
      </c>
      <c r="D2370" s="169" t="s">
        <v>273</v>
      </c>
      <c r="E2370" s="77"/>
      <c r="F2370" s="77"/>
      <c r="G2370" s="77"/>
      <c r="H2370" s="77"/>
      <c r="I2370" s="77"/>
      <c r="J2370" s="7" t="str">
        <f t="shared" si="94"/>
        <v/>
      </c>
      <c r="K2370" s="206"/>
    </row>
    <row r="2371" spans="1:11" ht="47.25" hidden="1" customHeight="1">
      <c r="A2371" s="93">
        <v>635</v>
      </c>
      <c r="B2371" s="167"/>
      <c r="C2371" s="168">
        <v>5206</v>
      </c>
      <c r="D2371" s="169" t="s">
        <v>274</v>
      </c>
      <c r="E2371" s="77"/>
      <c r="F2371" s="77"/>
      <c r="G2371" s="77"/>
      <c r="H2371" s="77"/>
      <c r="I2371" s="77"/>
      <c r="J2371" s="7" t="str">
        <f t="shared" si="94"/>
        <v/>
      </c>
      <c r="K2371" s="206"/>
    </row>
    <row r="2372" spans="1:11" ht="48" hidden="1" customHeight="1">
      <c r="A2372" s="94">
        <v>640</v>
      </c>
      <c r="B2372" s="167"/>
      <c r="C2372" s="168">
        <v>5219</v>
      </c>
      <c r="D2372" s="169" t="s">
        <v>275</v>
      </c>
      <c r="E2372" s="77"/>
      <c r="F2372" s="77"/>
      <c r="G2372" s="77"/>
      <c r="H2372" s="77"/>
      <c r="I2372" s="77"/>
      <c r="J2372" s="7" t="str">
        <f t="shared" ref="J2372:J2391" si="95">(IF(OR($E2372&lt;&gt;0,$F2372&lt;&gt;0,$G2372&lt;&gt;0,$H2372&lt;&gt;0,$I2372&lt;&gt;0),$J$2,""))</f>
        <v/>
      </c>
      <c r="K2372" s="206"/>
    </row>
    <row r="2373" spans="1:11" ht="34.5" hidden="1" customHeight="1">
      <c r="A2373" s="94">
        <v>645</v>
      </c>
      <c r="B2373" s="165">
        <v>5300</v>
      </c>
      <c r="C2373" s="470" t="s">
        <v>276</v>
      </c>
      <c r="D2373" s="470"/>
      <c r="E2373" s="150">
        <f>SUM(E2374:E2375)</f>
        <v>0</v>
      </c>
      <c r="F2373" s="150">
        <f>SUM(F2374:F2375)</f>
        <v>0</v>
      </c>
      <c r="G2373" s="150">
        <f>SUM(G2374:G2375)</f>
        <v>0</v>
      </c>
      <c r="H2373" s="150">
        <f>SUM(H2374:H2375)</f>
        <v>0</v>
      </c>
      <c r="I2373" s="150">
        <f>SUM(I2374:I2375)</f>
        <v>0</v>
      </c>
      <c r="J2373" s="7" t="str">
        <f t="shared" si="95"/>
        <v/>
      </c>
      <c r="K2373" s="206"/>
    </row>
    <row r="2374" spans="1:11" ht="5.25" hidden="1" customHeight="1">
      <c r="A2374" s="94">
        <v>650</v>
      </c>
      <c r="B2374" s="167"/>
      <c r="C2374" s="168">
        <v>5301</v>
      </c>
      <c r="D2374" s="169" t="s">
        <v>277</v>
      </c>
      <c r="E2374" s="77"/>
      <c r="F2374" s="77"/>
      <c r="G2374" s="77"/>
      <c r="H2374" s="77"/>
      <c r="I2374" s="77"/>
      <c r="J2374" s="7" t="str">
        <f t="shared" si="95"/>
        <v/>
      </c>
      <c r="K2374" s="206"/>
    </row>
    <row r="2375" spans="1:11" ht="33" hidden="1" customHeight="1">
      <c r="A2375" s="93">
        <v>655</v>
      </c>
      <c r="B2375" s="167"/>
      <c r="C2375" s="168">
        <v>5309</v>
      </c>
      <c r="D2375" s="169" t="s">
        <v>278</v>
      </c>
      <c r="E2375" s="77"/>
      <c r="F2375" s="77"/>
      <c r="G2375" s="77"/>
      <c r="H2375" s="77"/>
      <c r="I2375" s="77"/>
      <c r="J2375" s="7" t="str">
        <f t="shared" si="95"/>
        <v/>
      </c>
      <c r="K2375" s="206"/>
    </row>
    <row r="2376" spans="1:11" ht="34.5" hidden="1" customHeight="1">
      <c r="A2376" s="93">
        <v>665</v>
      </c>
      <c r="B2376" s="165">
        <v>5400</v>
      </c>
      <c r="C2376" s="470" t="s">
        <v>279</v>
      </c>
      <c r="D2376" s="470"/>
      <c r="E2376" s="362"/>
      <c r="F2376" s="362"/>
      <c r="G2376" s="362"/>
      <c r="H2376" s="362"/>
      <c r="I2376" s="362"/>
      <c r="J2376" s="7" t="str">
        <f t="shared" si="95"/>
        <v/>
      </c>
      <c r="K2376" s="206"/>
    </row>
    <row r="2377" spans="1:11" ht="32.25" hidden="1" customHeight="1">
      <c r="A2377" s="93">
        <v>675</v>
      </c>
      <c r="B2377" s="141">
        <v>5500</v>
      </c>
      <c r="C2377" s="471" t="s">
        <v>280</v>
      </c>
      <c r="D2377" s="471"/>
      <c r="E2377" s="150">
        <f>SUM(E2378:E2381)</f>
        <v>0</v>
      </c>
      <c r="F2377" s="150">
        <f>SUM(F2378:F2381)</f>
        <v>0</v>
      </c>
      <c r="G2377" s="150">
        <f>SUM(G2378:G2381)</f>
        <v>0</v>
      </c>
      <c r="H2377" s="150">
        <f>SUM(H2378:H2381)</f>
        <v>0</v>
      </c>
      <c r="I2377" s="150">
        <f>SUM(I2378:I2381)</f>
        <v>0</v>
      </c>
      <c r="J2377" s="7" t="str">
        <f t="shared" si="95"/>
        <v/>
      </c>
      <c r="K2377" s="206"/>
    </row>
    <row r="2378" spans="1:11" ht="24.75" hidden="1" customHeight="1">
      <c r="A2378" s="93">
        <v>685</v>
      </c>
      <c r="B2378" s="164"/>
      <c r="C2378" s="49">
        <v>5501</v>
      </c>
      <c r="D2378" s="76" t="s">
        <v>281</v>
      </c>
      <c r="E2378" s="77"/>
      <c r="F2378" s="77"/>
      <c r="G2378" s="77"/>
      <c r="H2378" s="77"/>
      <c r="I2378" s="77"/>
      <c r="J2378" s="7" t="str">
        <f t="shared" si="95"/>
        <v/>
      </c>
      <c r="K2378" s="206"/>
    </row>
    <row r="2379" spans="1:11" ht="33.75" hidden="1" customHeight="1">
      <c r="A2379" s="94">
        <v>690</v>
      </c>
      <c r="B2379" s="164"/>
      <c r="C2379" s="49">
        <v>5502</v>
      </c>
      <c r="D2379" s="76" t="s">
        <v>282</v>
      </c>
      <c r="E2379" s="77"/>
      <c r="F2379" s="77"/>
      <c r="G2379" s="77"/>
      <c r="H2379" s="77"/>
      <c r="I2379" s="77"/>
      <c r="J2379" s="7" t="str">
        <f t="shared" si="95"/>
        <v/>
      </c>
      <c r="K2379" s="206"/>
    </row>
    <row r="2380" spans="1:11" ht="30.75" hidden="1" customHeight="1">
      <c r="A2380" s="94">
        <v>695</v>
      </c>
      <c r="B2380" s="164"/>
      <c r="C2380" s="49">
        <v>5503</v>
      </c>
      <c r="D2380" s="50" t="s">
        <v>283</v>
      </c>
      <c r="E2380" s="77"/>
      <c r="F2380" s="77"/>
      <c r="G2380" s="77"/>
      <c r="H2380" s="77"/>
      <c r="I2380" s="77"/>
      <c r="J2380" s="7" t="str">
        <f t="shared" si="95"/>
        <v/>
      </c>
      <c r="K2380" s="206"/>
    </row>
    <row r="2381" spans="1:11" ht="23.25" hidden="1" customHeight="1">
      <c r="A2381" s="93">
        <v>700</v>
      </c>
      <c r="B2381" s="164"/>
      <c r="C2381" s="49">
        <v>5504</v>
      </c>
      <c r="D2381" s="76" t="s">
        <v>284</v>
      </c>
      <c r="E2381" s="77"/>
      <c r="F2381" s="77"/>
      <c r="G2381" s="77"/>
      <c r="H2381" s="77"/>
      <c r="I2381" s="77"/>
      <c r="J2381" s="7" t="str">
        <f t="shared" si="95"/>
        <v/>
      </c>
      <c r="K2381" s="206"/>
    </row>
    <row r="2382" spans="1:11" ht="22.5" hidden="1" customHeight="1">
      <c r="A2382" s="93">
        <v>710</v>
      </c>
      <c r="B2382" s="165">
        <v>5700</v>
      </c>
      <c r="C2382" s="472" t="s">
        <v>285</v>
      </c>
      <c r="D2382" s="472"/>
      <c r="E2382" s="150">
        <f>SUM(E2383:E2385)</f>
        <v>0</v>
      </c>
      <c r="F2382" s="150">
        <f>SUM(F2383:F2385)</f>
        <v>0</v>
      </c>
      <c r="G2382" s="150">
        <f>SUM(G2383:G2385)</f>
        <v>0</v>
      </c>
      <c r="H2382" s="150">
        <f>SUM(H2383:H2385)</f>
        <v>0</v>
      </c>
      <c r="I2382" s="150">
        <f>SUM(I2383:I2385)</f>
        <v>0</v>
      </c>
      <c r="J2382" s="7" t="str">
        <f t="shared" si="95"/>
        <v/>
      </c>
      <c r="K2382" s="206"/>
    </row>
    <row r="2383" spans="1:11" ht="23.25" hidden="1" customHeight="1">
      <c r="A2383" s="94">
        <v>715</v>
      </c>
      <c r="B2383" s="167"/>
      <c r="C2383" s="168">
        <v>5701</v>
      </c>
      <c r="D2383" s="169" t="s">
        <v>286</v>
      </c>
      <c r="E2383" s="77"/>
      <c r="F2383" s="77"/>
      <c r="G2383" s="77"/>
      <c r="H2383" s="77"/>
      <c r="I2383" s="77"/>
      <c r="J2383" s="7" t="str">
        <f t="shared" si="95"/>
        <v/>
      </c>
      <c r="K2383" s="206"/>
    </row>
    <row r="2384" spans="1:11" ht="18.75" hidden="1" customHeight="1">
      <c r="A2384" s="94">
        <v>720</v>
      </c>
      <c r="B2384" s="167"/>
      <c r="C2384" s="171">
        <v>5702</v>
      </c>
      <c r="D2384" s="172" t="s">
        <v>287</v>
      </c>
      <c r="E2384" s="280"/>
      <c r="F2384" s="280"/>
      <c r="G2384" s="280"/>
      <c r="H2384" s="280"/>
      <c r="I2384" s="280"/>
      <c r="J2384" s="7" t="str">
        <f t="shared" si="95"/>
        <v/>
      </c>
      <c r="K2384" s="206"/>
    </row>
    <row r="2385" spans="1:11" ht="23.25" hidden="1" customHeight="1">
      <c r="A2385" s="94">
        <v>725</v>
      </c>
      <c r="B2385" s="48"/>
      <c r="C2385" s="174">
        <v>4071</v>
      </c>
      <c r="D2385" s="175" t="s">
        <v>288</v>
      </c>
      <c r="E2385" s="77"/>
      <c r="F2385" s="77"/>
      <c r="G2385" s="77"/>
      <c r="H2385" s="77"/>
      <c r="I2385" s="77"/>
      <c r="J2385" s="7" t="str">
        <f t="shared" si="95"/>
        <v/>
      </c>
      <c r="K2385" s="206"/>
    </row>
    <row r="2386" spans="1:11" ht="30" hidden="1" customHeight="1">
      <c r="A2386" s="94">
        <v>730</v>
      </c>
      <c r="B2386" s="164"/>
      <c r="C2386" s="469" t="s">
        <v>289</v>
      </c>
      <c r="D2386" s="469"/>
      <c r="E2386" s="367"/>
      <c r="F2386" s="367"/>
      <c r="G2386" s="367"/>
      <c r="H2386" s="367"/>
      <c r="I2386" s="367"/>
      <c r="J2386" s="7" t="str">
        <f t="shared" si="95"/>
        <v/>
      </c>
      <c r="K2386" s="206"/>
    </row>
    <row r="2387" spans="1:11" ht="21.75" hidden="1" customHeight="1">
      <c r="A2387" s="94">
        <v>735</v>
      </c>
      <c r="B2387" s="176">
        <v>98</v>
      </c>
      <c r="C2387" s="469" t="s">
        <v>289</v>
      </c>
      <c r="D2387" s="469"/>
      <c r="E2387" s="369"/>
      <c r="F2387" s="369"/>
      <c r="G2387" s="369"/>
      <c r="H2387" s="369"/>
      <c r="I2387" s="369"/>
      <c r="J2387" s="7" t="str">
        <f t="shared" si="95"/>
        <v/>
      </c>
      <c r="K2387" s="206"/>
    </row>
    <row r="2388" spans="1:11" ht="18.75" hidden="1" customHeight="1">
      <c r="A2388" s="94">
        <v>740</v>
      </c>
      <c r="B2388" s="178"/>
      <c r="C2388" s="179"/>
      <c r="D2388" s="370"/>
      <c r="E2388" s="371"/>
      <c r="F2388" s="371"/>
      <c r="G2388" s="371"/>
      <c r="H2388" s="371"/>
      <c r="I2388" s="371"/>
      <c r="J2388" s="7" t="str">
        <f t="shared" si="95"/>
        <v/>
      </c>
      <c r="K2388" s="206"/>
    </row>
    <row r="2389" spans="1:11" ht="21" hidden="1" customHeight="1">
      <c r="A2389" s="94">
        <v>745</v>
      </c>
      <c r="B2389" s="181"/>
      <c r="C2389" s="5"/>
      <c r="D2389" s="180"/>
      <c r="E2389" s="117"/>
      <c r="F2389" s="117"/>
      <c r="G2389" s="117"/>
      <c r="H2389" s="117"/>
      <c r="I2389" s="117"/>
      <c r="J2389" s="7" t="str">
        <f t="shared" si="95"/>
        <v/>
      </c>
      <c r="K2389" s="206"/>
    </row>
    <row r="2390" spans="1:11" ht="11.25" hidden="1" customHeight="1">
      <c r="A2390" s="93">
        <v>750</v>
      </c>
      <c r="B2390" s="181"/>
      <c r="C2390" s="5"/>
      <c r="D2390" s="180"/>
      <c r="E2390" s="117"/>
      <c r="F2390" s="117"/>
      <c r="G2390" s="117"/>
      <c r="H2390" s="117"/>
      <c r="I2390" s="117"/>
      <c r="J2390" s="7" t="str">
        <f t="shared" si="95"/>
        <v/>
      </c>
      <c r="K2390" s="206"/>
    </row>
    <row r="2391" spans="1:11" ht="16.5" thickBot="1">
      <c r="A2391" s="94">
        <v>755</v>
      </c>
      <c r="B2391" s="183"/>
      <c r="C2391" s="183" t="s">
        <v>173</v>
      </c>
      <c r="D2391" s="384">
        <f>+B2391</f>
        <v>0</v>
      </c>
      <c r="E2391" s="185">
        <f>SUM(E2276,E2279,E2285,E2293,E2294,E2312,E2316,E2322,E2325,E2326,E2327,E2328,E2329,E2338,E2344,E2345,E2346,E2347,E2354,E2358,E2359,E2360,E2361,E2364,E2365,E2373,E2376,E2377,E2382)+E2387</f>
        <v>64246</v>
      </c>
      <c r="F2391" s="185">
        <f>SUM(F2276,F2279,F2285,F2293,F2294,F2312,F2316,F2322,F2325,F2326,F2327,F2328,F2329,F2338,F2344,F2345,F2346,F2347,F2354,F2358,F2359,F2360,F2361,F2364,F2365,F2373,F2376,F2377,F2382)+F2387</f>
        <v>67686</v>
      </c>
      <c r="G2391" s="185">
        <f>SUM(G2276,G2279,G2285,G2293,G2294,G2312,G2316,G2322,G2325,G2326,G2327,G2328,G2329,G2338,G2344,G2345,G2346,G2347,G2354,G2358,G2359,G2360,G2361,G2364,G2365,G2373,G2376,G2377,G2382)+G2387</f>
        <v>60000</v>
      </c>
      <c r="H2391" s="185">
        <f>SUM(H2276,H2279,H2285,H2293,H2294,H2312,H2316,H2322,H2325,H2326,H2327,H2328,H2329,H2338,H2344,H2345,H2346,H2347,H2354,H2358,H2359,H2360,H2361,H2364,H2365,H2373,H2376,H2377,H2382)+H2387</f>
        <v>60000</v>
      </c>
      <c r="I2391" s="185">
        <f>SUM(I2276,I2279,I2285,I2293,I2294,I2312,I2316,I2322,I2325,I2326,I2327,I2328,I2329,I2338,I2344,I2345,I2346,I2347,I2354,I2358,I2359,I2360,I2361,I2364,I2365,I2373,I2376,I2377,I2382)+I2387</f>
        <v>60000</v>
      </c>
      <c r="J2391" s="7">
        <f t="shared" si="95"/>
        <v>1</v>
      </c>
      <c r="K2391" s="373" t="str">
        <f>LEFT(C2273,1)</f>
        <v>9</v>
      </c>
    </row>
    <row r="2392" spans="1:11" ht="16.5" thickTop="1">
      <c r="A2392" s="94">
        <v>760</v>
      </c>
      <c r="B2392" s="374" t="s">
        <v>524</v>
      </c>
      <c r="C2392" s="375"/>
      <c r="J2392" s="7">
        <v>1</v>
      </c>
    </row>
    <row r="2393" spans="1:11">
      <c r="A2393" s="93">
        <v>765</v>
      </c>
      <c r="B2393" s="376"/>
      <c r="C2393" s="376"/>
      <c r="D2393" s="377"/>
      <c r="E2393" s="376"/>
      <c r="F2393" s="376"/>
      <c r="G2393" s="376"/>
      <c r="H2393" s="376"/>
      <c r="I2393" s="376"/>
      <c r="J2393" s="7">
        <v>1</v>
      </c>
    </row>
    <row r="2394" spans="1:11">
      <c r="A2394" s="93">
        <v>775</v>
      </c>
      <c r="B2394" s="378"/>
      <c r="C2394" s="378"/>
      <c r="D2394" s="378"/>
      <c r="E2394" s="378"/>
      <c r="F2394" s="378"/>
      <c r="G2394" s="378"/>
      <c r="H2394" s="378"/>
      <c r="I2394" s="378"/>
      <c r="J2394" s="7">
        <v>1</v>
      </c>
      <c r="K2394" s="378"/>
    </row>
    <row r="2395" spans="1:11" hidden="1">
      <c r="A2395" s="94">
        <v>780</v>
      </c>
      <c r="B2395" s="378"/>
      <c r="C2395" s="378"/>
      <c r="D2395" s="378"/>
      <c r="E2395" s="378"/>
      <c r="F2395" s="378"/>
      <c r="G2395" s="378"/>
      <c r="H2395" s="378"/>
      <c r="I2395" s="378"/>
      <c r="J2395" s="7" t="str">
        <f>(IF(OR($E2395&lt;&gt;0,$F2395&lt;&gt;0,$G2395&lt;&gt;0,$H2395&lt;&gt;0,$I2395&lt;&gt;0),$J$2,""))</f>
        <v/>
      </c>
      <c r="K2395" s="378"/>
    </row>
    <row r="2396" spans="1:11" hidden="1">
      <c r="A2396" s="94">
        <v>785</v>
      </c>
    </row>
    <row r="2397" spans="1:11" hidden="1">
      <c r="A2397" s="94">
        <v>790</v>
      </c>
    </row>
    <row r="2398" spans="1:11" hidden="1">
      <c r="A2398" s="94">
        <v>795</v>
      </c>
    </row>
    <row r="2399" spans="1:11" hidden="1">
      <c r="A2399" s="93">
        <v>805</v>
      </c>
    </row>
    <row r="2400" spans="1:11" hidden="1">
      <c r="A2400" s="94">
        <v>810</v>
      </c>
    </row>
    <row r="2401" spans="1:1" hidden="1">
      <c r="A2401" s="94">
        <v>815</v>
      </c>
    </row>
    <row r="2402" spans="1:1" hidden="1">
      <c r="A2402" s="86">
        <v>525</v>
      </c>
    </row>
    <row r="2403" spans="1:1" hidden="1">
      <c r="A2403" s="93">
        <v>820</v>
      </c>
    </row>
    <row r="2404" spans="1:1" hidden="1">
      <c r="A2404" s="94">
        <v>821</v>
      </c>
    </row>
    <row r="2405" spans="1:1" hidden="1">
      <c r="A2405" s="94">
        <v>822</v>
      </c>
    </row>
    <row r="2406" spans="1:1" hidden="1">
      <c r="A2406" s="94">
        <v>823</v>
      </c>
    </row>
    <row r="2407" spans="1:1" hidden="1">
      <c r="A2407" s="94">
        <v>825</v>
      </c>
    </row>
    <row r="2408" spans="1:1" hidden="1">
      <c r="A2408" s="94"/>
    </row>
    <row r="2409" spans="1:1" hidden="1">
      <c r="A2409" s="94"/>
    </row>
    <row r="2410" spans="1:1" hidden="1">
      <c r="A2410" s="94"/>
    </row>
    <row r="2411" spans="1:1" hidden="1">
      <c r="A2411" s="94"/>
    </row>
    <row r="2412" spans="1:1" hidden="1">
      <c r="A2412" s="94"/>
    </row>
    <row r="2413" spans="1:1" hidden="1">
      <c r="A2413" s="94"/>
    </row>
    <row r="2414" spans="1:1" hidden="1">
      <c r="A2414" s="94"/>
    </row>
    <row r="2415" spans="1:1" hidden="1">
      <c r="A2415" s="94"/>
    </row>
    <row r="2416" spans="1:1" hidden="1">
      <c r="A2416" s="94"/>
    </row>
    <row r="2417" spans="1:1" hidden="1">
      <c r="A2417" s="94"/>
    </row>
    <row r="2418" spans="1:1" hidden="1">
      <c r="A2418" s="94"/>
    </row>
    <row r="2419" spans="1:1" hidden="1">
      <c r="A2419" s="94"/>
    </row>
    <row r="2420" spans="1:1" hidden="1">
      <c r="A2420" s="94"/>
    </row>
    <row r="2421" spans="1:1" hidden="1">
      <c r="A2421" s="94"/>
    </row>
    <row r="2422" spans="1:1" hidden="1">
      <c r="A2422" s="94"/>
    </row>
    <row r="2423" spans="1:1" hidden="1">
      <c r="A2423" s="94">
        <v>905</v>
      </c>
    </row>
    <row r="2424" spans="1:1" hidden="1">
      <c r="A2424" s="94">
        <v>906</v>
      </c>
    </row>
    <row r="2425" spans="1:1" hidden="1">
      <c r="A2425" s="94">
        <v>907</v>
      </c>
    </row>
    <row r="2426" spans="1:1" hidden="1">
      <c r="A2426" s="94">
        <v>910</v>
      </c>
    </row>
    <row r="2427" spans="1:1" hidden="1">
      <c r="A2427" s="94">
        <v>911</v>
      </c>
    </row>
  </sheetData>
  <autoFilter ref="J1:J2427">
    <filterColumn colId="0">
      <filters>
        <filter val="1"/>
      </filters>
    </filterColumn>
  </autoFilter>
  <mergeCells count="530">
    <mergeCell ref="C33:D33"/>
    <mergeCell ref="C39:D39"/>
    <mergeCell ref="B174:D174"/>
    <mergeCell ref="B176:D176"/>
    <mergeCell ref="B179:D179"/>
    <mergeCell ref="C187:D187"/>
    <mergeCell ref="H3:I3"/>
    <mergeCell ref="B7:D7"/>
    <mergeCell ref="B9:D9"/>
    <mergeCell ref="B12:D12"/>
    <mergeCell ref="C22:D22"/>
    <mergeCell ref="C28:D28"/>
    <mergeCell ref="C233:D233"/>
    <mergeCell ref="C236:D236"/>
    <mergeCell ref="C237:D237"/>
    <mergeCell ref="C238:D238"/>
    <mergeCell ref="C239:D239"/>
    <mergeCell ref="C240:D240"/>
    <mergeCell ref="C190:D190"/>
    <mergeCell ref="C196:D196"/>
    <mergeCell ref="C204:D204"/>
    <mergeCell ref="C205:D205"/>
    <mergeCell ref="C223:D223"/>
    <mergeCell ref="C227:D227"/>
    <mergeCell ref="C270:D270"/>
    <mergeCell ref="C271:D271"/>
    <mergeCell ref="C272:D272"/>
    <mergeCell ref="C275:D275"/>
    <mergeCell ref="C276:D276"/>
    <mergeCell ref="C284:D284"/>
    <mergeCell ref="C255:D255"/>
    <mergeCell ref="C256:D256"/>
    <mergeCell ref="C257:D257"/>
    <mergeCell ref="C258:D258"/>
    <mergeCell ref="C265:D265"/>
    <mergeCell ref="C269:D269"/>
    <mergeCell ref="B311:D311"/>
    <mergeCell ref="B344:D344"/>
    <mergeCell ref="B348:D348"/>
    <mergeCell ref="B350:D350"/>
    <mergeCell ref="B353:D353"/>
    <mergeCell ref="C361:D361"/>
    <mergeCell ref="C287:D287"/>
    <mergeCell ref="C288:D288"/>
    <mergeCell ref="C293:D293"/>
    <mergeCell ref="C297:D297"/>
    <mergeCell ref="B306:D306"/>
    <mergeCell ref="B308:D308"/>
    <mergeCell ref="C402:D402"/>
    <mergeCell ref="C405:D405"/>
    <mergeCell ref="C406:D406"/>
    <mergeCell ref="C409:D409"/>
    <mergeCell ref="C412:D412"/>
    <mergeCell ref="C422:D422"/>
    <mergeCell ref="C375:D375"/>
    <mergeCell ref="C383:D383"/>
    <mergeCell ref="C388:D388"/>
    <mergeCell ref="C391:D391"/>
    <mergeCell ref="C396:D396"/>
    <mergeCell ref="C399:D399"/>
    <mergeCell ref="B438:D438"/>
    <mergeCell ref="B449:D449"/>
    <mergeCell ref="B451:D451"/>
    <mergeCell ref="B454:D454"/>
    <mergeCell ref="C461:D461"/>
    <mergeCell ref="C465:D465"/>
    <mergeCell ref="C423:D423"/>
    <mergeCell ref="C424:D424"/>
    <mergeCell ref="C425:D425"/>
    <mergeCell ref="C426:D426"/>
    <mergeCell ref="B433:D433"/>
    <mergeCell ref="B435:D435"/>
    <mergeCell ref="C504:D504"/>
    <mergeCell ref="C513:D513"/>
    <mergeCell ref="C517:D517"/>
    <mergeCell ref="C522:D522"/>
    <mergeCell ref="C525:D525"/>
    <mergeCell ref="C532:D532"/>
    <mergeCell ref="C468:D468"/>
    <mergeCell ref="C471:D471"/>
    <mergeCell ref="C478:D478"/>
    <mergeCell ref="C481:D481"/>
    <mergeCell ref="C497:D497"/>
    <mergeCell ref="C502:D502"/>
    <mergeCell ref="C592:D592"/>
    <mergeCell ref="F601:I601"/>
    <mergeCell ref="F602:I602"/>
    <mergeCell ref="B604:C604"/>
    <mergeCell ref="F604:I604"/>
    <mergeCell ref="B605:C605"/>
    <mergeCell ref="F605:I605"/>
    <mergeCell ref="C536:D536"/>
    <mergeCell ref="C537:D537"/>
    <mergeCell ref="C542:D542"/>
    <mergeCell ref="C545:D545"/>
    <mergeCell ref="C567:D567"/>
    <mergeCell ref="C587:D587"/>
    <mergeCell ref="C630:D630"/>
    <mergeCell ref="C633:D633"/>
    <mergeCell ref="C639:D639"/>
    <mergeCell ref="C647:D647"/>
    <mergeCell ref="C648:D648"/>
    <mergeCell ref="C666:D666"/>
    <mergeCell ref="B606:C606"/>
    <mergeCell ref="G606:I606"/>
    <mergeCell ref="G608:I608"/>
    <mergeCell ref="B614:D614"/>
    <mergeCell ref="B616:D616"/>
    <mergeCell ref="B619:D619"/>
    <mergeCell ref="C683:D683"/>
    <mergeCell ref="C698:D698"/>
    <mergeCell ref="C699:D699"/>
    <mergeCell ref="C700:D700"/>
    <mergeCell ref="C701:D701"/>
    <mergeCell ref="C708:D708"/>
    <mergeCell ref="C670:D670"/>
    <mergeCell ref="C676:D676"/>
    <mergeCell ref="C679:D679"/>
    <mergeCell ref="C680:D680"/>
    <mergeCell ref="C681:D681"/>
    <mergeCell ref="C682:D682"/>
    <mergeCell ref="C727:D727"/>
    <mergeCell ref="C730:D730"/>
    <mergeCell ref="C731:D731"/>
    <mergeCell ref="C736:D736"/>
    <mergeCell ref="C740:D740"/>
    <mergeCell ref="C741:D741"/>
    <mergeCell ref="C712:D712"/>
    <mergeCell ref="C713:D713"/>
    <mergeCell ref="C714:D714"/>
    <mergeCell ref="C715:D715"/>
    <mergeCell ref="C718:D718"/>
    <mergeCell ref="C719:D719"/>
    <mergeCell ref="C784:D784"/>
    <mergeCell ref="C785:D785"/>
    <mergeCell ref="C803:D803"/>
    <mergeCell ref="C807:D807"/>
    <mergeCell ref="C813:D813"/>
    <mergeCell ref="C816:D816"/>
    <mergeCell ref="B751:D751"/>
    <mergeCell ref="B753:D753"/>
    <mergeCell ref="B756:D756"/>
    <mergeCell ref="C767:D767"/>
    <mergeCell ref="C770:D770"/>
    <mergeCell ref="C776:D776"/>
    <mergeCell ref="C837:D837"/>
    <mergeCell ref="C838:D838"/>
    <mergeCell ref="C845:D845"/>
    <mergeCell ref="C849:D849"/>
    <mergeCell ref="C850:D850"/>
    <mergeCell ref="C851:D851"/>
    <mergeCell ref="C817:D817"/>
    <mergeCell ref="C818:D818"/>
    <mergeCell ref="C819:D819"/>
    <mergeCell ref="C820:D820"/>
    <mergeCell ref="C835:D835"/>
    <mergeCell ref="C836:D836"/>
    <mergeCell ref="C873:D873"/>
    <mergeCell ref="C877:D877"/>
    <mergeCell ref="C878:D878"/>
    <mergeCell ref="B888:D888"/>
    <mergeCell ref="B890:D890"/>
    <mergeCell ref="B893:D893"/>
    <mergeCell ref="C852:D852"/>
    <mergeCell ref="C855:D855"/>
    <mergeCell ref="C856:D856"/>
    <mergeCell ref="C864:D864"/>
    <mergeCell ref="C867:D867"/>
    <mergeCell ref="C868:D868"/>
    <mergeCell ref="C944:D944"/>
    <mergeCell ref="C950:D950"/>
    <mergeCell ref="C953:D953"/>
    <mergeCell ref="C954:D954"/>
    <mergeCell ref="C955:D955"/>
    <mergeCell ref="C956:D956"/>
    <mergeCell ref="C904:D904"/>
    <mergeCell ref="C907:D907"/>
    <mergeCell ref="C913:D913"/>
    <mergeCell ref="C921:D921"/>
    <mergeCell ref="C922:D922"/>
    <mergeCell ref="C940:D940"/>
    <mergeCell ref="C986:D986"/>
    <mergeCell ref="C987:D987"/>
    <mergeCell ref="C988:D988"/>
    <mergeCell ref="C989:D989"/>
    <mergeCell ref="C992:D992"/>
    <mergeCell ref="C993:D993"/>
    <mergeCell ref="C957:D957"/>
    <mergeCell ref="C972:D972"/>
    <mergeCell ref="C973:D973"/>
    <mergeCell ref="C974:D974"/>
    <mergeCell ref="C975:D975"/>
    <mergeCell ref="C982:D982"/>
    <mergeCell ref="B1025:D1025"/>
    <mergeCell ref="B1027:D1027"/>
    <mergeCell ref="B1030:D1030"/>
    <mergeCell ref="C1041:D1041"/>
    <mergeCell ref="C1044:D1044"/>
    <mergeCell ref="C1050:D1050"/>
    <mergeCell ref="C1001:D1001"/>
    <mergeCell ref="C1004:D1004"/>
    <mergeCell ref="C1005:D1005"/>
    <mergeCell ref="C1010:D1010"/>
    <mergeCell ref="C1014:D1014"/>
    <mergeCell ref="C1015:D1015"/>
    <mergeCell ref="C1091:D1091"/>
    <mergeCell ref="C1092:D1092"/>
    <mergeCell ref="C1093:D1093"/>
    <mergeCell ref="C1094:D1094"/>
    <mergeCell ref="C1109:D1109"/>
    <mergeCell ref="C1110:D1110"/>
    <mergeCell ref="C1058:D1058"/>
    <mergeCell ref="C1059:D1059"/>
    <mergeCell ref="C1077:D1077"/>
    <mergeCell ref="C1081:D1081"/>
    <mergeCell ref="C1087:D1087"/>
    <mergeCell ref="C1090:D1090"/>
    <mergeCell ref="C1126:D1126"/>
    <mergeCell ref="C1129:D1129"/>
    <mergeCell ref="C1130:D1130"/>
    <mergeCell ref="C1138:D1138"/>
    <mergeCell ref="C1141:D1141"/>
    <mergeCell ref="C1142:D1142"/>
    <mergeCell ref="C1111:D1111"/>
    <mergeCell ref="C1112:D1112"/>
    <mergeCell ref="C1119:D1119"/>
    <mergeCell ref="C1123:D1123"/>
    <mergeCell ref="C1124:D1124"/>
    <mergeCell ref="C1125:D1125"/>
    <mergeCell ref="C1178:D1178"/>
    <mergeCell ref="C1181:D1181"/>
    <mergeCell ref="C1187:D1187"/>
    <mergeCell ref="C1195:D1195"/>
    <mergeCell ref="C1196:D1196"/>
    <mergeCell ref="C1214:D1214"/>
    <mergeCell ref="C1147:D1147"/>
    <mergeCell ref="C1151:D1151"/>
    <mergeCell ref="C1152:D1152"/>
    <mergeCell ref="B1162:D1162"/>
    <mergeCell ref="B1164:D1164"/>
    <mergeCell ref="B1167:D1167"/>
    <mergeCell ref="C1231:D1231"/>
    <mergeCell ref="C1246:D1246"/>
    <mergeCell ref="C1247:D1247"/>
    <mergeCell ref="C1248:D1248"/>
    <mergeCell ref="C1249:D1249"/>
    <mergeCell ref="C1256:D1256"/>
    <mergeCell ref="C1218:D1218"/>
    <mergeCell ref="C1224:D1224"/>
    <mergeCell ref="C1227:D1227"/>
    <mergeCell ref="C1228:D1228"/>
    <mergeCell ref="C1229:D1229"/>
    <mergeCell ref="C1230:D1230"/>
    <mergeCell ref="C1275:D1275"/>
    <mergeCell ref="C1278:D1278"/>
    <mergeCell ref="C1279:D1279"/>
    <mergeCell ref="C1284:D1284"/>
    <mergeCell ref="C1288:D1288"/>
    <mergeCell ref="C1289:D1289"/>
    <mergeCell ref="C1260:D1260"/>
    <mergeCell ref="C1261:D1261"/>
    <mergeCell ref="C1262:D1262"/>
    <mergeCell ref="C1263:D1263"/>
    <mergeCell ref="C1266:D1266"/>
    <mergeCell ref="C1267:D1267"/>
    <mergeCell ref="C1332:D1332"/>
    <mergeCell ref="C1333:D1333"/>
    <mergeCell ref="C1351:D1351"/>
    <mergeCell ref="C1355:D1355"/>
    <mergeCell ref="C1361:D1361"/>
    <mergeCell ref="C1364:D1364"/>
    <mergeCell ref="B1299:D1299"/>
    <mergeCell ref="B1301:D1301"/>
    <mergeCell ref="B1304:D1304"/>
    <mergeCell ref="C1315:D1315"/>
    <mergeCell ref="C1318:D1318"/>
    <mergeCell ref="C1324:D1324"/>
    <mergeCell ref="C1385:D1385"/>
    <mergeCell ref="C1386:D1386"/>
    <mergeCell ref="C1393:D1393"/>
    <mergeCell ref="C1397:D1397"/>
    <mergeCell ref="C1398:D1398"/>
    <mergeCell ref="C1399:D1399"/>
    <mergeCell ref="C1365:D1365"/>
    <mergeCell ref="C1366:D1366"/>
    <mergeCell ref="C1367:D1367"/>
    <mergeCell ref="C1368:D1368"/>
    <mergeCell ref="C1383:D1383"/>
    <mergeCell ref="C1384:D1384"/>
    <mergeCell ref="C1421:D1421"/>
    <mergeCell ref="C1425:D1425"/>
    <mergeCell ref="C1426:D1426"/>
    <mergeCell ref="B1436:D1436"/>
    <mergeCell ref="B1438:D1438"/>
    <mergeCell ref="B1441:D1441"/>
    <mergeCell ref="C1400:D1400"/>
    <mergeCell ref="C1403:D1403"/>
    <mergeCell ref="C1404:D1404"/>
    <mergeCell ref="C1412:D1412"/>
    <mergeCell ref="C1415:D1415"/>
    <mergeCell ref="C1416:D1416"/>
    <mergeCell ref="C1492:D1492"/>
    <mergeCell ref="C1498:D1498"/>
    <mergeCell ref="C1501:D1501"/>
    <mergeCell ref="C1502:D1502"/>
    <mergeCell ref="C1503:D1503"/>
    <mergeCell ref="C1504:D1504"/>
    <mergeCell ref="C1452:D1452"/>
    <mergeCell ref="C1455:D1455"/>
    <mergeCell ref="C1461:D1461"/>
    <mergeCell ref="C1469:D1469"/>
    <mergeCell ref="C1470:D1470"/>
    <mergeCell ref="C1488:D1488"/>
    <mergeCell ref="C1534:D1534"/>
    <mergeCell ref="C1535:D1535"/>
    <mergeCell ref="C1536:D1536"/>
    <mergeCell ref="C1537:D1537"/>
    <mergeCell ref="C1540:D1540"/>
    <mergeCell ref="C1541:D1541"/>
    <mergeCell ref="C1505:D1505"/>
    <mergeCell ref="C1520:D1520"/>
    <mergeCell ref="C1521:D1521"/>
    <mergeCell ref="C1522:D1522"/>
    <mergeCell ref="C1523:D1523"/>
    <mergeCell ref="C1530:D1530"/>
    <mergeCell ref="B1573:D1573"/>
    <mergeCell ref="B1575:D1575"/>
    <mergeCell ref="B1578:D1578"/>
    <mergeCell ref="C1589:D1589"/>
    <mergeCell ref="C1592:D1592"/>
    <mergeCell ref="C1598:D1598"/>
    <mergeCell ref="C1549:D1549"/>
    <mergeCell ref="C1552:D1552"/>
    <mergeCell ref="C1553:D1553"/>
    <mergeCell ref="C1558:D1558"/>
    <mergeCell ref="C1562:D1562"/>
    <mergeCell ref="C1563:D1563"/>
    <mergeCell ref="C1639:D1639"/>
    <mergeCell ref="C1640:D1640"/>
    <mergeCell ref="C1641:D1641"/>
    <mergeCell ref="C1642:D1642"/>
    <mergeCell ref="C1657:D1657"/>
    <mergeCell ref="C1658:D1658"/>
    <mergeCell ref="C1606:D1606"/>
    <mergeCell ref="C1607:D1607"/>
    <mergeCell ref="C1625:D1625"/>
    <mergeCell ref="C1629:D1629"/>
    <mergeCell ref="C1635:D1635"/>
    <mergeCell ref="C1638:D1638"/>
    <mergeCell ref="C1674:D1674"/>
    <mergeCell ref="C1677:D1677"/>
    <mergeCell ref="C1678:D1678"/>
    <mergeCell ref="C1686:D1686"/>
    <mergeCell ref="C1689:D1689"/>
    <mergeCell ref="C1690:D1690"/>
    <mergeCell ref="C1659:D1659"/>
    <mergeCell ref="C1660:D1660"/>
    <mergeCell ref="C1667:D1667"/>
    <mergeCell ref="C1671:D1671"/>
    <mergeCell ref="C1672:D1672"/>
    <mergeCell ref="C1673:D1673"/>
    <mergeCell ref="C1726:D1726"/>
    <mergeCell ref="C1729:D1729"/>
    <mergeCell ref="C1735:D1735"/>
    <mergeCell ref="C1743:D1743"/>
    <mergeCell ref="C1744:D1744"/>
    <mergeCell ref="C1762:D1762"/>
    <mergeCell ref="C1695:D1695"/>
    <mergeCell ref="C1699:D1699"/>
    <mergeCell ref="C1700:D1700"/>
    <mergeCell ref="B1710:D1710"/>
    <mergeCell ref="B1712:D1712"/>
    <mergeCell ref="B1715:D1715"/>
    <mergeCell ref="C1779:D1779"/>
    <mergeCell ref="C1794:D1794"/>
    <mergeCell ref="C1795:D1795"/>
    <mergeCell ref="C1796:D1796"/>
    <mergeCell ref="C1797:D1797"/>
    <mergeCell ref="C1804:D1804"/>
    <mergeCell ref="C1766:D1766"/>
    <mergeCell ref="C1772:D1772"/>
    <mergeCell ref="C1775:D1775"/>
    <mergeCell ref="C1776:D1776"/>
    <mergeCell ref="C1777:D1777"/>
    <mergeCell ref="C1778:D1778"/>
    <mergeCell ref="C1823:D1823"/>
    <mergeCell ref="C1826:D1826"/>
    <mergeCell ref="C1827:D1827"/>
    <mergeCell ref="C1832:D1832"/>
    <mergeCell ref="C1836:D1836"/>
    <mergeCell ref="C1837:D1837"/>
    <mergeCell ref="C1808:D1808"/>
    <mergeCell ref="C1809:D1809"/>
    <mergeCell ref="C1810:D1810"/>
    <mergeCell ref="C1811:D1811"/>
    <mergeCell ref="C1814:D1814"/>
    <mergeCell ref="C1815:D1815"/>
    <mergeCell ref="C1880:D1880"/>
    <mergeCell ref="C1881:D1881"/>
    <mergeCell ref="C1899:D1899"/>
    <mergeCell ref="C1903:D1903"/>
    <mergeCell ref="C1909:D1909"/>
    <mergeCell ref="C1912:D1912"/>
    <mergeCell ref="B1847:D1847"/>
    <mergeCell ref="B1849:D1849"/>
    <mergeCell ref="B1852:D1852"/>
    <mergeCell ref="C1863:D1863"/>
    <mergeCell ref="C1866:D1866"/>
    <mergeCell ref="C1872:D1872"/>
    <mergeCell ref="C1933:D1933"/>
    <mergeCell ref="C1934:D1934"/>
    <mergeCell ref="C1941:D1941"/>
    <mergeCell ref="C1945:D1945"/>
    <mergeCell ref="C1946:D1946"/>
    <mergeCell ref="C1947:D1947"/>
    <mergeCell ref="C1913:D1913"/>
    <mergeCell ref="C1914:D1914"/>
    <mergeCell ref="C1915:D1915"/>
    <mergeCell ref="C1916:D1916"/>
    <mergeCell ref="C1931:D1931"/>
    <mergeCell ref="C1932:D1932"/>
    <mergeCell ref="C1969:D1969"/>
    <mergeCell ref="C1973:D1973"/>
    <mergeCell ref="C1974:D1974"/>
    <mergeCell ref="B1984:D1984"/>
    <mergeCell ref="B1986:D1986"/>
    <mergeCell ref="B1989:D1989"/>
    <mergeCell ref="C1948:D1948"/>
    <mergeCell ref="C1951:D1951"/>
    <mergeCell ref="C1952:D1952"/>
    <mergeCell ref="C1960:D1960"/>
    <mergeCell ref="C1963:D1963"/>
    <mergeCell ref="C1964:D1964"/>
    <mergeCell ref="C2041:D2041"/>
    <mergeCell ref="C2047:D2047"/>
    <mergeCell ref="C2050:D2050"/>
    <mergeCell ref="C2051:D2051"/>
    <mergeCell ref="C2052:D2052"/>
    <mergeCell ref="C2053:D2053"/>
    <mergeCell ref="C2000:D2000"/>
    <mergeCell ref="C2003:D2003"/>
    <mergeCell ref="C2009:D2009"/>
    <mergeCell ref="C2017:D2017"/>
    <mergeCell ref="C2018:D2018"/>
    <mergeCell ref="C2037:D2037"/>
    <mergeCell ref="C2083:D2083"/>
    <mergeCell ref="C2084:D2084"/>
    <mergeCell ref="C2085:D2085"/>
    <mergeCell ref="C2086:D2086"/>
    <mergeCell ref="C2089:D2089"/>
    <mergeCell ref="C2090:D2090"/>
    <mergeCell ref="C2054:D2054"/>
    <mergeCell ref="C2069:D2069"/>
    <mergeCell ref="C2070:D2070"/>
    <mergeCell ref="C2071:D2071"/>
    <mergeCell ref="C2072:D2072"/>
    <mergeCell ref="C2079:D2079"/>
    <mergeCell ref="B2122:D2122"/>
    <mergeCell ref="B2124:D2124"/>
    <mergeCell ref="B2127:D2127"/>
    <mergeCell ref="C2138:D2138"/>
    <mergeCell ref="C2141:D2141"/>
    <mergeCell ref="C2147:D2147"/>
    <mergeCell ref="C2098:D2098"/>
    <mergeCell ref="C2101:D2101"/>
    <mergeCell ref="C2102:D2102"/>
    <mergeCell ref="C2107:D2107"/>
    <mergeCell ref="C2111:D2111"/>
    <mergeCell ref="C2112:D2112"/>
    <mergeCell ref="C2188:D2188"/>
    <mergeCell ref="C2189:D2189"/>
    <mergeCell ref="C2190:D2190"/>
    <mergeCell ref="C2191:D2191"/>
    <mergeCell ref="C2206:D2206"/>
    <mergeCell ref="C2207:D2207"/>
    <mergeCell ref="C2155:D2155"/>
    <mergeCell ref="C2156:D2156"/>
    <mergeCell ref="C2174:D2174"/>
    <mergeCell ref="C2178:D2178"/>
    <mergeCell ref="C2184:D2184"/>
    <mergeCell ref="C2187:D2187"/>
    <mergeCell ref="C2223:D2223"/>
    <mergeCell ref="C2226:D2226"/>
    <mergeCell ref="C2227:D2227"/>
    <mergeCell ref="C2228:D2228"/>
    <mergeCell ref="C2236:D2236"/>
    <mergeCell ref="C2239:D2239"/>
    <mergeCell ref="C2208:D2208"/>
    <mergeCell ref="C2209:D2209"/>
    <mergeCell ref="C2216:D2216"/>
    <mergeCell ref="C2220:D2220"/>
    <mergeCell ref="C2221:D2221"/>
    <mergeCell ref="C2222:D2222"/>
    <mergeCell ref="B2265:D2265"/>
    <mergeCell ref="C2276:D2276"/>
    <mergeCell ref="C2279:D2279"/>
    <mergeCell ref="C2285:D2285"/>
    <mergeCell ref="C2293:D2293"/>
    <mergeCell ref="C2294:D2294"/>
    <mergeCell ref="C2240:D2240"/>
    <mergeCell ref="C2245:D2245"/>
    <mergeCell ref="C2249:D2249"/>
    <mergeCell ref="C2250:D2250"/>
    <mergeCell ref="B2260:D2260"/>
    <mergeCell ref="B2262:D2262"/>
    <mergeCell ref="C2328:D2328"/>
    <mergeCell ref="C2329:D2329"/>
    <mergeCell ref="C2344:D2344"/>
    <mergeCell ref="C2345:D2345"/>
    <mergeCell ref="C2346:D2346"/>
    <mergeCell ref="C2347:D2347"/>
    <mergeCell ref="C2312:D2312"/>
    <mergeCell ref="C2316:D2316"/>
    <mergeCell ref="C2322:D2322"/>
    <mergeCell ref="C2325:D2325"/>
    <mergeCell ref="C2326:D2326"/>
    <mergeCell ref="C2327:D2327"/>
    <mergeCell ref="C2387:D2387"/>
    <mergeCell ref="C2365:D2365"/>
    <mergeCell ref="C2373:D2373"/>
    <mergeCell ref="C2376:D2376"/>
    <mergeCell ref="C2377:D2377"/>
    <mergeCell ref="C2382:D2382"/>
    <mergeCell ref="C2386:D2386"/>
    <mergeCell ref="C2354:D2354"/>
    <mergeCell ref="C2358:D2358"/>
    <mergeCell ref="C2359:D2359"/>
    <mergeCell ref="C2360:D2360"/>
    <mergeCell ref="C2361:D2361"/>
    <mergeCell ref="C2364:D2364"/>
  </mergeCells>
  <conditionalFormatting sqref="D628 D765 D902 D1039 D1176 D1313 D1450 D1587 D1724 D1861 D1998 D2136 D2274">
    <cfRule type="cellIs" dxfId="21" priority="4" stopIfTrue="1" operator="notEqual">
      <formula>"Изберете група"</formula>
    </cfRule>
  </conditionalFormatting>
  <conditionalFormatting sqref="C626 C628 C763 C765 C900 C902 C1037 C1039 C1174 C1176 C1311 C1313 C1448 C1450 C1585 C1587 C1722 C1724 C1859 C1861 C1996 C1998 C2134 C2136 C2272 C2274">
    <cfRule type="cellIs" dxfId="20" priority="3" stopIfTrue="1" operator="notEqual">
      <formula>0</formula>
    </cfRule>
  </conditionalFormatting>
  <conditionalFormatting sqref="D447 D599">
    <cfRule type="cellIs" dxfId="19" priority="7" stopIfTrue="1" operator="notEqual">
      <formula>0</formula>
    </cfRule>
  </conditionalFormatting>
  <conditionalFormatting sqref="E447:I447 E599:I599">
    <cfRule type="cellIs" dxfId="18" priority="8" stopIfTrue="1" operator="notEqual">
      <formula>0</formula>
    </cfRule>
  </conditionalFormatting>
  <conditionalFormatting sqref="D628 D765 D902 D1039 D1176 D1313 D1450 D1587 D1724 D1861 D1998 D2136 D2274">
    <cfRule type="cellIs" dxfId="17" priority="5" stopIfTrue="1" operator="equal">
      <formula>"Изберете група"</formula>
    </cfRule>
  </conditionalFormatting>
  <conditionalFormatting sqref="E15">
    <cfRule type="cellIs" dxfId="16" priority="14" stopIfTrue="1" operator="equal">
      <formula>"СЕС - ДМП"</formula>
    </cfRule>
  </conditionalFormatting>
  <conditionalFormatting sqref="E15">
    <cfRule type="cellIs" dxfId="15" priority="15" stopIfTrue="1" operator="equal">
      <formula>"СЕС - РА"</formula>
    </cfRule>
  </conditionalFormatting>
  <conditionalFormatting sqref="E15">
    <cfRule type="cellIs" dxfId="14" priority="13" stopIfTrue="1" operator="equal">
      <formula>"ЧУЖДИ СРЕДСТВА"</formula>
    </cfRule>
  </conditionalFormatting>
  <conditionalFormatting sqref="C628 C765 C902 C1039 C1176 C1313 C1450 C1587 C1724 C1861 C1998 C2136 C2274">
    <cfRule type="cellIs" dxfId="13" priority="6" stopIfTrue="1" operator="equal">
      <formula>0</formula>
    </cfRule>
  </conditionalFormatting>
  <conditionalFormatting sqref="F619 F756 F893 F1030 F1167 F1304 F1441 F1578 F1715 F1852 F1989 F2127 F2265">
    <cfRule type="cellIs" dxfId="12" priority="2" stopIfTrue="1" operator="equal">
      <formula>0</formula>
    </cfRule>
  </conditionalFormatting>
  <conditionalFormatting sqref="D745 D882 D1019 D1156 D1293 D1430 D1567 D1704 D1841 D1978 D2116 D2254 D2391">
    <cfRule type="cellIs" dxfId="11" priority="1" stopIfTrue="1" operator="equal">
      <formula>0</formula>
    </cfRule>
  </conditionalFormatting>
  <conditionalFormatting sqref="E168">
    <cfRule type="cellIs" dxfId="10" priority="10" stopIfTrue="1" operator="greaterThan">
      <formula>$F$25</formula>
    </cfRule>
  </conditionalFormatting>
  <conditionalFormatting sqref="F168">
    <cfRule type="cellIs" dxfId="9" priority="9" stopIfTrue="1" operator="greaterThan">
      <formula>$F$25</formula>
    </cfRule>
  </conditionalFormatting>
  <conditionalFormatting sqref="G168">
    <cfRule type="cellIs" dxfId="8" priority="11" stopIfTrue="1" operator="greaterThan">
      <formula>$G$25</formula>
    </cfRule>
  </conditionalFormatting>
  <conditionalFormatting sqref="H168">
    <cfRule type="cellIs" dxfId="7" priority="12" stopIfTrue="1" operator="greaterThan">
      <formula>$H$25</formula>
    </cfRule>
  </conditionalFormatting>
  <conditionalFormatting sqref="I168">
    <cfRule type="cellIs" dxfId="6" priority="16" stopIfTrue="1" operator="greaterThan">
      <formula>$I$25</formula>
    </cfRule>
  </conditionalFormatting>
  <dataValidations count="9">
    <dataValidation type="whole" errorStyle="information" operator="greaterThan" allowBlank="1" showErrorMessage="1" error="Въвежда се положително число !" sqref="D381 D385 D493">
      <formula1>0</formula1>
    </dataValidation>
    <dataValidation errorStyle="information" allowBlank="1" showErrorMessage="1" error="Въвежда се отрицателно число !" sqref="D403:D404"/>
    <dataValidation type="list" allowBlank="1" showInputMessage="1" showErrorMessage="1" prompt="Използва се само  за финансово-правна форма СЕС-КСФ (код 98)" sqref="D626 D763 D900 D1037 D1174 D1311 D1448 D1585 D1722 D1859 D1996 D2134 D2272">
      <formula1>OP_LIST</formula1>
    </dataValidation>
    <dataValidation type="list" allowBlank="1" showErrorMessage="1" sqref="D628 D765 D902 D1039 D1176 D1313 D1450 D1587 D1724 D1861 D1998 D2136 D2274">
      <formula1>GROUPS</formula1>
    </dataValidation>
    <dataValidation type="whole" operator="lessThan" allowBlank="1" showErrorMessage="1" error="Въвежда се цяло число!" sqref="E22:I22 E25:I25 E28:I28 E33:I33 E39:I39 E47:I47 E52:I58 E61:I61 E64:I65 E72:I75 E77:I83 E85:I87 E89:I90 E93:I111 E114:I119 E123:I158 E160:I160 E168:I168 E425:I425">
      <formula1>100000000000000000</formula1>
    </dataValidation>
    <dataValidation type="whole" operator="lessThan" allowBlank="1" showErrorMessage="1" error="Въвежда се цяло число!" sqref="E23:I24 E26:I27 E29:I32 E34:I38 E40:I46 E48:I51 E59:I60 E62:I63 E66:I71 E76:I76 E84:I84 E88:I88 E91:I92 E112:I113 E362:I374 E376:I377 E380:I381 E384:I387 E389:I390 E394:I395 E397:I398 E400:I401 E405:I405 E407:I408 E413:I418 E479:I480 E502:I503 E523:I524 E533:I535 E550:I557 E597:I597 E631:I632 E634:I638 E640:I647 E649:I665 E667:I669 E671:I674 E677:I682 E684:I687 E689:I691 E693:I700 E702:I707 E709:I714 E716:I718 E720:I726 E728:I730 E732:I735 E737:I738 E741:I741 E768:I769 E771:I775 E777:I784 E786:I802 E804:I806 E808:I811 E814:I819 E821:I824 E826:I828 E830:I837 E839:I844 E846:I851 E853:I855 E857:I863 E865:I867 E869:I872 E874:I875 E878:I878 E905:I906 E908:I912 E914:I921 E923:I939 E941:I943 E945:I948 E951:I956 E958:I961 E963:I965 E967:I974 E976:I981 E983:I988 E990:I992 E994:I1000 E1002:I1004 E1006:I1009 E1011:I1012 E1015:I1015 E1042:I1043 E1045:I1049 E1051:I1058 E1060:I1076 E1078:I1080 E1082:I1085 E1088:I1093 E1095:I1098 E1100:I1102 E1104:I1111 E1113:I1118 E1120:I1125 E1127:I1129 E1131:I1137 E1139:I1141 E1143:I1146 E1148:I1149 E1152:I1152 E1179:I1180 E1182:I1186 E1188:I1195 E1197:I1213 E1215:I1217 E1219:I1222 E1225:I1230 E1232:I1235 E1237:I1239 E1241:I1248 E1250:I1255 E1257:I1262 E1264:I1266 E1268:I1274 E1276:I1278 E1280:I1283 E1285:I1286 E1289:I1289 E1316:I1317 E1319:I1323 E1325:I1332 E1334:I1350 E1352:I1354 E1356:I1359 E1362:I1367 E1369:I1372 E1374:I1376 E1378:I1385 E1387:I1392 E1394:I1399 E1401:I1403 E1405:I1411 E1413:I1415 E1417:I1420 E1422:I1423 E1426:I1426 E1453:I1454 E1456:I1460 E1462:I1469 E1471:I1487 E1489:I1491 E1493:I1496 E1499:I1504 E1506:I1509 E1511:I1513 E1515:I1522 E1524:I1529 E1531:I1536 E1538:I1540 E1542:I1548 E1550:I1552 E1554:I1557 E1559:I1560 E1563:I1563 E1590:I1591 E1593:I1597 E1599:I1606 E1608:I1624 E1626:I1628 E1630:I1633 E1636:I1641 E1643:I1646 E1648:I1650 E1652:I1659 E1661:I1666 E1668:I1673 E1675:I1677 E1679:I1685 E1687:I1689 E1691:I1694 E1696:I1697 E1700:I1700 E1727:I1728 E2387:I2387 E1736:I1743 E1745:I1761 E1763:I1765 E1767:I1770 E1773:I1778 E1780:I1783 E1785:I1787 E1789:I1796 E1798:I1803 E1805:I1810 E1812:I1814 E1816:I1822 E1824:I1826 E1828:I1831 E1833:I1834 E1837:I1837 E1864:I1865 E1867:I1871 E1873:I1880 E1882:I1898 E1900:I1902 E1904:I1907 E1910:I1915 E1917:I1920 E1922:I1924 E1926:I1933 E1935:I1940 E1942:I1947 E1949:I1951 E1953:I1959 E1961:I1963 E1965:I1968 E1970:I1971 E1974:I1974 E2001:I2002 E2004:I2008 E2010:I2017 E2019:I2036 E2038:I2040 E2042:I2045 E2048:I2053 E2055:I2058 E2060:I2062 E2064:I2071 E2073:I2078 E2080:I2085 E2087:I2089 E2091:I2097 E2099:I2101 E2103:I2106 E2108:I2109 E2112:I2112 E2139:I2140 E2142:I2146 E2148:I2155 E2157:I2173 E2175:I2177 E2179:I2182 E2185:I2190 E2192:I2195 E2197:I2199 E2201:I2208 E2210:I2215 E2217:I2222 E2224:I2227 E2229:I2235 E2237:I2239 E2241:I2244 E2246:I2247 E2250:I2250 E2277:I2278 E2280:I2284 E2286:I2293 E2295:I2311 E2313:I2315 E2317:I2320 E2323:I2328 E2330:I2333 E2335:I2337 E2339:I2346 E2348:I2353 E2355:I2360 E2362:I2364 E2366:I2372 E2374:I2376 E2378:I2381 E2383:I2384 E1730:I1734">
      <formula1>1000000000000000000</formula1>
    </dataValidation>
    <dataValidation type="whole" operator="lessThanOrEqual" allowBlank="1" showErrorMessage="1" error="Въвежда се цяло отрицателно число!" sqref="E120:I122 E159:I159 E161:I166 E232:I232 E245:I245 E296:I296 E382:I382 E393:I393 E404:I404 E411:I411 E462:I463 E466:I466 E469:I469 E484:I485 E488:I489 E492:I496 E498:I501 E507:I508 E511:I512 E518:I521 E538:I539 E549:I549 E564:I564 E566:I566 E574:I579 E584:I585 E590:I591 E675:I675 E688:I688 E739:I739 E812:I812 E825:I825 E876:I876 E949:I949 E962:I962 E1013:I1013 E1086:I1086 E1099:I1099 E1150:I1150 E1223:I1223 E1236:I1236 E1287:I1287 E1360:I1360 E1373:I1373 E1424:I1424 E1497:I1497 E1510:I1510 E1561:I1561 E1634:I1634 E1647:I1647 E1698:I1698 E1771:I1771 E1784:I1784 E1835:I1835 E1908:I1908 E1921:I1921 E1972:I1972 E2046:I2046 E2059:I2059 E2110:I2110 E2183:I2183 E2196:I2196 E2248:I2248 E2321:I2321 E2334:I2334 E2385:I2385">
      <formula1>0</formula1>
    </dataValidation>
    <dataValidation type="whole" operator="greaterThanOrEqual" allowBlank="1" showErrorMessage="1" error="Въвежда се цяло положително число!" sqref="E378:I379 E392:I392 E403:I403 E410:I410 E464:I464 E467:I467 E470:I470 E475:I477 E482:I483 E486:I487 E490:I491 E505:I506 E509:I510 E514:I516 E540:I541 E543:I544 E548:I548 E563:I563 E565:I565 E568:I573 E582:I583 E588:I589">
      <formula1>0</formula1>
    </dataValidation>
    <dataValidation type="whole" operator="lessThan" allowBlank="1" showErrorMessage="1" error="Въвежда се цяло яисло!" sqref="E422:I424 E427:I428 E472:I474 E526:I531 E536:I536 E546:I547 E558:I562 E580:I581 E586:I586 E593:I596">
      <formula1>1E+21</formula1>
    </dataValidation>
  </dataValidations>
  <printOptions horizontalCentered="1"/>
  <pageMargins left="0.25" right="0.25" top="0.75" bottom="0.75" header="0.30000000000000004" footer="0.30000000000000004"/>
  <pageSetup paperSize="0" scale="41" fitToWidth="0" fitToHeight="0" pageOrder="overThenDown" orientation="portrait" horizontalDpi="0" verticalDpi="0" copies="0"/>
  <headerFooter alignWithMargins="0"/>
  <rowBreaks count="7" manualBreakCount="7">
    <brk id="71" man="1"/>
    <brk id="167" man="1"/>
    <brk id="215" man="1"/>
    <brk id="287" man="1"/>
    <brk id="345" man="1"/>
    <brk id="398" man="1"/>
    <brk id="44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738"/>
  <sheetViews>
    <sheetView workbookViewId="0"/>
  </sheetViews>
  <sheetFormatPr defaultRowHeight="14.25"/>
  <cols>
    <col min="1" max="1" width="61.625" style="389" customWidth="1"/>
    <col min="2" max="2" width="112" style="389" customWidth="1"/>
    <col min="3" max="5" width="51" style="389" customWidth="1"/>
    <col min="6" max="256" width="9.625" style="389" customWidth="1"/>
    <col min="257" max="257" width="9" customWidth="1"/>
  </cols>
  <sheetData>
    <row r="1" spans="1:3">
      <c r="A1" s="388" t="s">
        <v>537</v>
      </c>
      <c r="B1" s="388" t="s">
        <v>538</v>
      </c>
      <c r="C1" s="388"/>
    </row>
    <row r="2" spans="1:3" ht="31.5" customHeight="1">
      <c r="A2" s="390">
        <v>0</v>
      </c>
      <c r="B2" s="391" t="s">
        <v>539</v>
      </c>
      <c r="C2" s="392" t="s">
        <v>540</v>
      </c>
    </row>
    <row r="3" spans="1:3" ht="35.25" customHeight="1">
      <c r="A3" s="390">
        <v>33</v>
      </c>
      <c r="B3" s="391" t="s">
        <v>541</v>
      </c>
      <c r="C3" s="393" t="s">
        <v>542</v>
      </c>
    </row>
    <row r="4" spans="1:3" ht="35.25" customHeight="1">
      <c r="A4" s="390">
        <v>42</v>
      </c>
      <c r="B4" s="391" t="s">
        <v>543</v>
      </c>
      <c r="C4" s="394" t="s">
        <v>544</v>
      </c>
    </row>
    <row r="5" spans="1:3" ht="19.5">
      <c r="A5" s="390">
        <v>96</v>
      </c>
      <c r="B5" s="391" t="s">
        <v>545</v>
      </c>
      <c r="C5" s="394" t="s">
        <v>546</v>
      </c>
    </row>
    <row r="6" spans="1:3" ht="19.5">
      <c r="A6" s="390">
        <v>97</v>
      </c>
      <c r="B6" s="391" t="s">
        <v>547</v>
      </c>
      <c r="C6" s="394" t="s">
        <v>548</v>
      </c>
    </row>
    <row r="7" spans="1:3" ht="19.5">
      <c r="A7" s="390">
        <v>98</v>
      </c>
      <c r="B7" s="391" t="s">
        <v>549</v>
      </c>
      <c r="C7" s="394" t="s">
        <v>550</v>
      </c>
    </row>
    <row r="8" spans="1:3" ht="15">
      <c r="A8" s="395"/>
      <c r="B8" s="395"/>
      <c r="C8" s="395"/>
    </row>
    <row r="9" spans="1:3" ht="15.75">
      <c r="A9" s="396"/>
      <c r="B9" s="396"/>
      <c r="C9" s="397"/>
    </row>
    <row r="10" spans="1:3">
      <c r="A10" s="388" t="s">
        <v>537</v>
      </c>
      <c r="B10" s="388" t="s">
        <v>551</v>
      </c>
      <c r="C10" s="388"/>
    </row>
    <row r="11" spans="1:3">
      <c r="A11" s="398"/>
      <c r="B11" s="398" t="s">
        <v>552</v>
      </c>
      <c r="C11" s="398"/>
    </row>
    <row r="12" spans="1:3" ht="15.75">
      <c r="A12" s="399">
        <v>1101</v>
      </c>
      <c r="B12" s="400" t="s">
        <v>553</v>
      </c>
      <c r="C12" s="399">
        <v>1101</v>
      </c>
    </row>
    <row r="13" spans="1:3" ht="15.75">
      <c r="A13" s="399">
        <v>1103</v>
      </c>
      <c r="B13" s="401" t="s">
        <v>554</v>
      </c>
      <c r="C13" s="399">
        <v>1103</v>
      </c>
    </row>
    <row r="14" spans="1:3" ht="15.75">
      <c r="A14" s="399">
        <v>1104</v>
      </c>
      <c r="B14" s="401" t="s">
        <v>555</v>
      </c>
      <c r="C14" s="399">
        <v>1104</v>
      </c>
    </row>
    <row r="15" spans="1:3" ht="15.75">
      <c r="A15" s="399">
        <v>1105</v>
      </c>
      <c r="B15" s="401" t="s">
        <v>556</v>
      </c>
      <c r="C15" s="399">
        <v>1105</v>
      </c>
    </row>
    <row r="16" spans="1:3" ht="15.75">
      <c r="A16" s="399">
        <v>1106</v>
      </c>
      <c r="B16" s="401" t="s">
        <v>557</v>
      </c>
      <c r="C16" s="399">
        <v>1106</v>
      </c>
    </row>
    <row r="17" spans="1:3" ht="15.75">
      <c r="A17" s="399">
        <v>1107</v>
      </c>
      <c r="B17" s="401" t="s">
        <v>558</v>
      </c>
      <c r="C17" s="399">
        <v>1107</v>
      </c>
    </row>
    <row r="18" spans="1:3" ht="15.75">
      <c r="A18" s="399">
        <v>1108</v>
      </c>
      <c r="B18" s="401" t="s">
        <v>559</v>
      </c>
      <c r="C18" s="399">
        <v>1108</v>
      </c>
    </row>
    <row r="19" spans="1:3" ht="15.75">
      <c r="A19" s="399">
        <v>1111</v>
      </c>
      <c r="B19" s="400" t="s">
        <v>560</v>
      </c>
      <c r="C19" s="399">
        <v>1111</v>
      </c>
    </row>
    <row r="20" spans="1:3" ht="15.75">
      <c r="A20" s="399">
        <v>1115</v>
      </c>
      <c r="B20" s="400" t="s">
        <v>561</v>
      </c>
      <c r="C20" s="399">
        <v>1115</v>
      </c>
    </row>
    <row r="21" spans="1:3" ht="15.75">
      <c r="A21" s="399">
        <v>1116</v>
      </c>
      <c r="B21" s="400" t="s">
        <v>562</v>
      </c>
      <c r="C21" s="399">
        <v>1116</v>
      </c>
    </row>
    <row r="22" spans="1:3" ht="15.75">
      <c r="A22" s="399">
        <v>1117</v>
      </c>
      <c r="B22" s="400" t="s">
        <v>563</v>
      </c>
      <c r="C22" s="399">
        <v>1117</v>
      </c>
    </row>
    <row r="23" spans="1:3" ht="15.75">
      <c r="A23" s="399">
        <v>1121</v>
      </c>
      <c r="B23" s="401" t="s">
        <v>564</v>
      </c>
      <c r="C23" s="399">
        <v>1121</v>
      </c>
    </row>
    <row r="24" spans="1:3" ht="15.75">
      <c r="A24" s="399">
        <v>1122</v>
      </c>
      <c r="B24" s="401" t="s">
        <v>565</v>
      </c>
      <c r="C24" s="399">
        <v>1122</v>
      </c>
    </row>
    <row r="25" spans="1:3" ht="15.75">
      <c r="A25" s="399">
        <v>1123</v>
      </c>
      <c r="B25" s="401" t="s">
        <v>566</v>
      </c>
      <c r="C25" s="399">
        <v>1123</v>
      </c>
    </row>
    <row r="26" spans="1:3" ht="15.75">
      <c r="A26" s="399">
        <v>1125</v>
      </c>
      <c r="B26" s="401" t="s">
        <v>567</v>
      </c>
      <c r="C26" s="399">
        <v>1125</v>
      </c>
    </row>
    <row r="27" spans="1:3" ht="15.75">
      <c r="A27" s="399">
        <v>1128</v>
      </c>
      <c r="B27" s="401" t="s">
        <v>568</v>
      </c>
      <c r="C27" s="399">
        <v>1128</v>
      </c>
    </row>
    <row r="28" spans="1:3" ht="15.75">
      <c r="A28" s="399">
        <v>1139</v>
      </c>
      <c r="B28" s="401" t="s">
        <v>569</v>
      </c>
      <c r="C28" s="399">
        <v>1139</v>
      </c>
    </row>
    <row r="29" spans="1:3" ht="15.75">
      <c r="A29" s="399">
        <v>1141</v>
      </c>
      <c r="B29" s="400" t="s">
        <v>570</v>
      </c>
      <c r="C29" s="399">
        <v>1141</v>
      </c>
    </row>
    <row r="30" spans="1:3" ht="15.75">
      <c r="A30" s="399">
        <v>1142</v>
      </c>
      <c r="B30" s="401" t="s">
        <v>571</v>
      </c>
      <c r="C30" s="399">
        <v>1142</v>
      </c>
    </row>
    <row r="31" spans="1:3" ht="15.75">
      <c r="A31" s="399">
        <v>1143</v>
      </c>
      <c r="B31" s="400" t="s">
        <v>572</v>
      </c>
      <c r="C31" s="399">
        <v>1143</v>
      </c>
    </row>
    <row r="32" spans="1:3" ht="15.75">
      <c r="A32" s="399">
        <v>1144</v>
      </c>
      <c r="B32" s="400" t="s">
        <v>573</v>
      </c>
      <c r="C32" s="399">
        <v>1144</v>
      </c>
    </row>
    <row r="33" spans="1:3" ht="15.75">
      <c r="A33" s="399">
        <v>1145</v>
      </c>
      <c r="B33" s="401" t="s">
        <v>574</v>
      </c>
      <c r="C33" s="399">
        <v>1145</v>
      </c>
    </row>
    <row r="34" spans="1:3" ht="15.75">
      <c r="A34" s="399">
        <v>1146</v>
      </c>
      <c r="B34" s="400" t="s">
        <v>575</v>
      </c>
      <c r="C34" s="399">
        <v>1146</v>
      </c>
    </row>
    <row r="35" spans="1:3" ht="15.75">
      <c r="A35" s="399">
        <v>1147</v>
      </c>
      <c r="B35" s="400" t="s">
        <v>576</v>
      </c>
      <c r="C35" s="399">
        <v>1147</v>
      </c>
    </row>
    <row r="36" spans="1:3" ht="15.75">
      <c r="A36" s="399">
        <v>1148</v>
      </c>
      <c r="B36" s="400" t="s">
        <v>577</v>
      </c>
      <c r="C36" s="399">
        <v>1148</v>
      </c>
    </row>
    <row r="37" spans="1:3" ht="15.75">
      <c r="A37" s="399">
        <v>1149</v>
      </c>
      <c r="B37" s="400" t="s">
        <v>578</v>
      </c>
      <c r="C37" s="399">
        <v>1149</v>
      </c>
    </row>
    <row r="38" spans="1:3" ht="15.75">
      <c r="A38" s="399">
        <v>1151</v>
      </c>
      <c r="B38" s="400" t="s">
        <v>579</v>
      </c>
      <c r="C38" s="399">
        <v>1151</v>
      </c>
    </row>
    <row r="39" spans="1:3" ht="15.75">
      <c r="A39" s="399">
        <v>1158</v>
      </c>
      <c r="B39" s="401" t="s">
        <v>580</v>
      </c>
      <c r="C39" s="399">
        <v>1158</v>
      </c>
    </row>
    <row r="40" spans="1:3" ht="15.75">
      <c r="A40" s="399">
        <v>1161</v>
      </c>
      <c r="B40" s="401" t="s">
        <v>581</v>
      </c>
      <c r="C40" s="399">
        <v>1161</v>
      </c>
    </row>
    <row r="41" spans="1:3" ht="15.75">
      <c r="A41" s="399">
        <v>1162</v>
      </c>
      <c r="B41" s="401" t="s">
        <v>582</v>
      </c>
      <c r="C41" s="399">
        <v>1162</v>
      </c>
    </row>
    <row r="42" spans="1:3" ht="15.75">
      <c r="A42" s="399">
        <v>1163</v>
      </c>
      <c r="B42" s="401" t="s">
        <v>583</v>
      </c>
      <c r="C42" s="399">
        <v>1163</v>
      </c>
    </row>
    <row r="43" spans="1:3" ht="15.75">
      <c r="A43" s="399">
        <v>1168</v>
      </c>
      <c r="B43" s="401" t="s">
        <v>584</v>
      </c>
      <c r="C43" s="399">
        <v>1168</v>
      </c>
    </row>
    <row r="44" spans="1:3" ht="15.75">
      <c r="A44" s="399">
        <v>1179</v>
      </c>
      <c r="B44" s="400" t="s">
        <v>585</v>
      </c>
      <c r="C44" s="399">
        <v>1179</v>
      </c>
    </row>
    <row r="45" spans="1:3" ht="15.75">
      <c r="A45" s="399">
        <v>2201</v>
      </c>
      <c r="B45" s="400" t="s">
        <v>586</v>
      </c>
      <c r="C45" s="399">
        <v>2201</v>
      </c>
    </row>
    <row r="46" spans="1:3" ht="15.75">
      <c r="A46" s="399">
        <v>2205</v>
      </c>
      <c r="B46" s="401" t="s">
        <v>587</v>
      </c>
      <c r="C46" s="399">
        <v>2205</v>
      </c>
    </row>
    <row r="47" spans="1:3" ht="15.75">
      <c r="A47" s="399">
        <v>2206</v>
      </c>
      <c r="B47" s="401" t="s">
        <v>588</v>
      </c>
      <c r="C47" s="399">
        <v>2206</v>
      </c>
    </row>
    <row r="48" spans="1:3" ht="15.75">
      <c r="A48" s="399">
        <v>2215</v>
      </c>
      <c r="B48" s="401" t="s">
        <v>589</v>
      </c>
      <c r="C48" s="399">
        <v>2215</v>
      </c>
    </row>
    <row r="49" spans="1:3" ht="15.75">
      <c r="A49" s="399">
        <v>2218</v>
      </c>
      <c r="B49" s="401" t="s">
        <v>590</v>
      </c>
      <c r="C49" s="399">
        <v>2218</v>
      </c>
    </row>
    <row r="50" spans="1:3" ht="15.75">
      <c r="A50" s="399">
        <v>2219</v>
      </c>
      <c r="B50" s="401" t="s">
        <v>591</v>
      </c>
      <c r="C50" s="399">
        <v>2219</v>
      </c>
    </row>
    <row r="51" spans="1:3" ht="15.75">
      <c r="A51" s="399">
        <v>2221</v>
      </c>
      <c r="B51" s="400" t="s">
        <v>592</v>
      </c>
      <c r="C51" s="399">
        <v>2221</v>
      </c>
    </row>
    <row r="52" spans="1:3" ht="15.75">
      <c r="A52" s="399">
        <v>2222</v>
      </c>
      <c r="B52" s="400" t="s">
        <v>593</v>
      </c>
      <c r="C52" s="399">
        <v>2222</v>
      </c>
    </row>
    <row r="53" spans="1:3" ht="15.75">
      <c r="A53" s="399">
        <v>2223</v>
      </c>
      <c r="B53" s="400" t="s">
        <v>594</v>
      </c>
      <c r="C53" s="399">
        <v>2223</v>
      </c>
    </row>
    <row r="54" spans="1:3" ht="15.75">
      <c r="A54" s="399">
        <v>2224</v>
      </c>
      <c r="B54" s="401" t="s">
        <v>595</v>
      </c>
      <c r="C54" s="399">
        <v>2224</v>
      </c>
    </row>
    <row r="55" spans="1:3" ht="15.75">
      <c r="A55" s="399">
        <v>2225</v>
      </c>
      <c r="B55" s="401" t="s">
        <v>596</v>
      </c>
      <c r="C55" s="399">
        <v>2225</v>
      </c>
    </row>
    <row r="56" spans="1:3" ht="15.75">
      <c r="A56" s="399">
        <v>2228</v>
      </c>
      <c r="B56" s="401" t="s">
        <v>597</v>
      </c>
      <c r="C56" s="399">
        <v>2228</v>
      </c>
    </row>
    <row r="57" spans="1:3" ht="15.75">
      <c r="A57" s="399">
        <v>2239</v>
      </c>
      <c r="B57" s="400" t="s">
        <v>598</v>
      </c>
      <c r="C57" s="399">
        <v>2239</v>
      </c>
    </row>
    <row r="58" spans="1:3" ht="15.75">
      <c r="A58" s="399">
        <v>2241</v>
      </c>
      <c r="B58" s="400" t="s">
        <v>599</v>
      </c>
      <c r="C58" s="399">
        <v>2241</v>
      </c>
    </row>
    <row r="59" spans="1:3" ht="15.75">
      <c r="A59" s="399">
        <v>2242</v>
      </c>
      <c r="B59" s="400" t="s">
        <v>600</v>
      </c>
      <c r="C59" s="399">
        <v>2242</v>
      </c>
    </row>
    <row r="60" spans="1:3" ht="15.75">
      <c r="A60" s="399">
        <v>2243</v>
      </c>
      <c r="B60" s="400" t="s">
        <v>601</v>
      </c>
      <c r="C60" s="399">
        <v>2243</v>
      </c>
    </row>
    <row r="61" spans="1:3" ht="15.75">
      <c r="A61" s="399">
        <v>2244</v>
      </c>
      <c r="B61" s="400" t="s">
        <v>602</v>
      </c>
      <c r="C61" s="399">
        <v>2244</v>
      </c>
    </row>
    <row r="62" spans="1:3" ht="15.75">
      <c r="A62" s="399">
        <v>2245</v>
      </c>
      <c r="B62" s="401" t="s">
        <v>603</v>
      </c>
      <c r="C62" s="399">
        <v>2245</v>
      </c>
    </row>
    <row r="63" spans="1:3" ht="15.75">
      <c r="A63" s="399">
        <v>2246</v>
      </c>
      <c r="B63" s="400" t="s">
        <v>604</v>
      </c>
      <c r="C63" s="399">
        <v>2246</v>
      </c>
    </row>
    <row r="64" spans="1:3" ht="15.75">
      <c r="A64" s="399">
        <v>2247</v>
      </c>
      <c r="B64" s="400" t="s">
        <v>605</v>
      </c>
      <c r="C64" s="399">
        <v>2247</v>
      </c>
    </row>
    <row r="65" spans="1:3" ht="15.75">
      <c r="A65" s="399">
        <v>2248</v>
      </c>
      <c r="B65" s="400" t="s">
        <v>606</v>
      </c>
      <c r="C65" s="399">
        <v>2248</v>
      </c>
    </row>
    <row r="66" spans="1:3" ht="15.75">
      <c r="A66" s="399">
        <v>2249</v>
      </c>
      <c r="B66" s="400" t="s">
        <v>607</v>
      </c>
      <c r="C66" s="399">
        <v>2249</v>
      </c>
    </row>
    <row r="67" spans="1:3" ht="15.75">
      <c r="A67" s="399">
        <v>2258</v>
      </c>
      <c r="B67" s="401" t="s">
        <v>608</v>
      </c>
      <c r="C67" s="399">
        <v>2258</v>
      </c>
    </row>
    <row r="68" spans="1:3" ht="15.75">
      <c r="A68" s="399">
        <v>2259</v>
      </c>
      <c r="B68" s="401" t="s">
        <v>609</v>
      </c>
      <c r="C68" s="399">
        <v>2259</v>
      </c>
    </row>
    <row r="69" spans="1:3" ht="15.75">
      <c r="A69" s="399">
        <v>2261</v>
      </c>
      <c r="B69" s="400" t="s">
        <v>610</v>
      </c>
      <c r="C69" s="399">
        <v>2261</v>
      </c>
    </row>
    <row r="70" spans="1:3" ht="15.75">
      <c r="A70" s="399">
        <v>2268</v>
      </c>
      <c r="B70" s="401" t="s">
        <v>611</v>
      </c>
      <c r="C70" s="399">
        <v>2268</v>
      </c>
    </row>
    <row r="71" spans="1:3" ht="15.75">
      <c r="A71" s="399">
        <v>2279</v>
      </c>
      <c r="B71" s="400" t="s">
        <v>612</v>
      </c>
      <c r="C71" s="399">
        <v>2279</v>
      </c>
    </row>
    <row r="72" spans="1:3" ht="15.75">
      <c r="A72" s="399">
        <v>2281</v>
      </c>
      <c r="B72" s="401" t="s">
        <v>613</v>
      </c>
      <c r="C72" s="399">
        <v>2281</v>
      </c>
    </row>
    <row r="73" spans="1:3" ht="15.75">
      <c r="A73" s="399">
        <v>2282</v>
      </c>
      <c r="B73" s="401" t="s">
        <v>614</v>
      </c>
      <c r="C73" s="399">
        <v>2282</v>
      </c>
    </row>
    <row r="74" spans="1:3" ht="15.75">
      <c r="A74" s="399">
        <v>2283</v>
      </c>
      <c r="B74" s="401" t="s">
        <v>615</v>
      </c>
      <c r="C74" s="399">
        <v>2283</v>
      </c>
    </row>
    <row r="75" spans="1:3" ht="15.75">
      <c r="A75" s="399">
        <v>2284</v>
      </c>
      <c r="B75" s="401" t="s">
        <v>616</v>
      </c>
      <c r="C75" s="399">
        <v>2284</v>
      </c>
    </row>
    <row r="76" spans="1:3" ht="15.75">
      <c r="A76" s="399">
        <v>2285</v>
      </c>
      <c r="B76" s="401" t="s">
        <v>617</v>
      </c>
      <c r="C76" s="399">
        <v>2285</v>
      </c>
    </row>
    <row r="77" spans="1:3" ht="15.75">
      <c r="A77" s="399">
        <v>2288</v>
      </c>
      <c r="B77" s="401" t="s">
        <v>618</v>
      </c>
      <c r="C77" s="399">
        <v>2288</v>
      </c>
    </row>
    <row r="78" spans="1:3" ht="15.75">
      <c r="A78" s="399">
        <v>2289</v>
      </c>
      <c r="B78" s="401" t="s">
        <v>619</v>
      </c>
      <c r="C78" s="399">
        <v>2289</v>
      </c>
    </row>
    <row r="79" spans="1:3" ht="15.75">
      <c r="A79" s="399">
        <v>3301</v>
      </c>
      <c r="B79" s="401" t="s">
        <v>620</v>
      </c>
      <c r="C79" s="399">
        <v>3301</v>
      </c>
    </row>
    <row r="80" spans="1:3" ht="15.75">
      <c r="A80" s="399">
        <v>3311</v>
      </c>
      <c r="B80" s="401" t="s">
        <v>621</v>
      </c>
      <c r="C80" s="399">
        <v>3311</v>
      </c>
    </row>
    <row r="81" spans="1:3" ht="15.75">
      <c r="A81" s="399">
        <v>3312</v>
      </c>
      <c r="B81" s="400" t="s">
        <v>622</v>
      </c>
      <c r="C81" s="399">
        <v>3312</v>
      </c>
    </row>
    <row r="82" spans="1:3" ht="15.75">
      <c r="A82" s="399">
        <v>3318</v>
      </c>
      <c r="B82" s="401" t="s">
        <v>623</v>
      </c>
      <c r="C82" s="399">
        <v>3318</v>
      </c>
    </row>
    <row r="83" spans="1:3" ht="15.75">
      <c r="A83" s="399">
        <v>3321</v>
      </c>
      <c r="B83" s="401" t="s">
        <v>624</v>
      </c>
      <c r="C83" s="399">
        <v>3321</v>
      </c>
    </row>
    <row r="84" spans="1:3" ht="15.75">
      <c r="A84" s="399">
        <v>3322</v>
      </c>
      <c r="B84" s="400" t="s">
        <v>625</v>
      </c>
      <c r="C84" s="399">
        <v>3322</v>
      </c>
    </row>
    <row r="85" spans="1:3" ht="15.75">
      <c r="A85" s="399">
        <v>3323</v>
      </c>
      <c r="B85" s="401" t="s">
        <v>626</v>
      </c>
      <c r="C85" s="399">
        <v>3323</v>
      </c>
    </row>
    <row r="86" spans="1:3" ht="15.75">
      <c r="A86" s="399">
        <v>3324</v>
      </c>
      <c r="B86" s="401" t="s">
        <v>627</v>
      </c>
      <c r="C86" s="399">
        <v>3324</v>
      </c>
    </row>
    <row r="87" spans="1:3" ht="15.75">
      <c r="A87" s="399">
        <v>3325</v>
      </c>
      <c r="B87" s="400" t="s">
        <v>628</v>
      </c>
      <c r="C87" s="399">
        <v>3325</v>
      </c>
    </row>
    <row r="88" spans="1:3" ht="15.75">
      <c r="A88" s="399">
        <v>3326</v>
      </c>
      <c r="B88" s="401" t="s">
        <v>629</v>
      </c>
      <c r="C88" s="399">
        <v>3326</v>
      </c>
    </row>
    <row r="89" spans="1:3" ht="15.75">
      <c r="A89" s="399">
        <v>3327</v>
      </c>
      <c r="B89" s="401" t="s">
        <v>630</v>
      </c>
      <c r="C89" s="399">
        <v>3327</v>
      </c>
    </row>
    <row r="90" spans="1:3" ht="15.75">
      <c r="A90" s="399">
        <v>3332</v>
      </c>
      <c r="B90" s="401" t="s">
        <v>631</v>
      </c>
      <c r="C90" s="399">
        <v>3332</v>
      </c>
    </row>
    <row r="91" spans="1:3" ht="15.75">
      <c r="A91" s="399">
        <v>3333</v>
      </c>
      <c r="B91" s="400" t="s">
        <v>632</v>
      </c>
      <c r="C91" s="399">
        <v>3333</v>
      </c>
    </row>
    <row r="92" spans="1:3" ht="15.75">
      <c r="A92" s="399">
        <v>3334</v>
      </c>
      <c r="B92" s="400" t="s">
        <v>633</v>
      </c>
      <c r="C92" s="399">
        <v>3334</v>
      </c>
    </row>
    <row r="93" spans="1:3" ht="15.75">
      <c r="A93" s="399">
        <v>3336</v>
      </c>
      <c r="B93" s="400" t="s">
        <v>634</v>
      </c>
      <c r="C93" s="399">
        <v>3336</v>
      </c>
    </row>
    <row r="94" spans="1:3" ht="15.75">
      <c r="A94" s="399">
        <v>3337</v>
      </c>
      <c r="B94" s="401" t="s">
        <v>635</v>
      </c>
      <c r="C94" s="399">
        <v>3337</v>
      </c>
    </row>
    <row r="95" spans="1:3" ht="15.75">
      <c r="A95" s="399">
        <v>3338</v>
      </c>
      <c r="B95" s="401" t="s">
        <v>636</v>
      </c>
      <c r="C95" s="399">
        <v>3338</v>
      </c>
    </row>
    <row r="96" spans="1:3" ht="15.75">
      <c r="A96" s="399">
        <v>3341</v>
      </c>
      <c r="B96" s="400" t="s">
        <v>637</v>
      </c>
      <c r="C96" s="399">
        <v>3341</v>
      </c>
    </row>
    <row r="97" spans="1:3" ht="15.75">
      <c r="A97" s="399">
        <v>3349</v>
      </c>
      <c r="B97" s="400" t="s">
        <v>638</v>
      </c>
      <c r="C97" s="399">
        <v>3349</v>
      </c>
    </row>
    <row r="98" spans="1:3" ht="15.75">
      <c r="A98" s="399">
        <v>3359</v>
      </c>
      <c r="B98" s="400" t="s">
        <v>639</v>
      </c>
      <c r="C98" s="399">
        <v>3359</v>
      </c>
    </row>
    <row r="99" spans="1:3" ht="15.75">
      <c r="A99" s="399">
        <v>3369</v>
      </c>
      <c r="B99" s="400" t="s">
        <v>640</v>
      </c>
      <c r="C99" s="399">
        <v>3369</v>
      </c>
    </row>
    <row r="100" spans="1:3" ht="15.75">
      <c r="A100" s="399">
        <v>3388</v>
      </c>
      <c r="B100" s="401" t="s">
        <v>641</v>
      </c>
      <c r="C100" s="399">
        <v>3388</v>
      </c>
    </row>
    <row r="101" spans="1:3" ht="15.75">
      <c r="A101" s="399">
        <v>3389</v>
      </c>
      <c r="B101" s="400" t="s">
        <v>642</v>
      </c>
      <c r="C101" s="399">
        <v>3389</v>
      </c>
    </row>
    <row r="102" spans="1:3" ht="15.75">
      <c r="A102" s="399">
        <v>4401</v>
      </c>
      <c r="B102" s="401" t="s">
        <v>643</v>
      </c>
      <c r="C102" s="399">
        <v>4401</v>
      </c>
    </row>
    <row r="103" spans="1:3" ht="15.75">
      <c r="A103" s="399">
        <v>4412</v>
      </c>
      <c r="B103" s="401" t="s">
        <v>644</v>
      </c>
      <c r="C103" s="399">
        <v>4412</v>
      </c>
    </row>
    <row r="104" spans="1:3" ht="15.75">
      <c r="A104" s="399">
        <v>4415</v>
      </c>
      <c r="B104" s="400" t="s">
        <v>645</v>
      </c>
      <c r="C104" s="399">
        <v>4415</v>
      </c>
    </row>
    <row r="105" spans="1:3" ht="15.75">
      <c r="A105" s="399">
        <v>4418</v>
      </c>
      <c r="B105" s="400" t="s">
        <v>646</v>
      </c>
      <c r="C105" s="399">
        <v>4418</v>
      </c>
    </row>
    <row r="106" spans="1:3" ht="15.75">
      <c r="A106" s="399">
        <v>4429</v>
      </c>
      <c r="B106" s="401" t="s">
        <v>647</v>
      </c>
      <c r="C106" s="399">
        <v>4429</v>
      </c>
    </row>
    <row r="107" spans="1:3" ht="15.75">
      <c r="A107" s="399">
        <v>4431</v>
      </c>
      <c r="B107" s="400" t="s">
        <v>648</v>
      </c>
      <c r="C107" s="399">
        <v>4431</v>
      </c>
    </row>
    <row r="108" spans="1:3" ht="15.75">
      <c r="A108" s="399">
        <v>4433</v>
      </c>
      <c r="B108" s="400" t="s">
        <v>649</v>
      </c>
      <c r="C108" s="399">
        <v>4433</v>
      </c>
    </row>
    <row r="109" spans="1:3" ht="15.75">
      <c r="A109" s="399">
        <v>4436</v>
      </c>
      <c r="B109" s="400" t="s">
        <v>650</v>
      </c>
      <c r="C109" s="399">
        <v>4436</v>
      </c>
    </row>
    <row r="110" spans="1:3" ht="15.75">
      <c r="A110" s="399">
        <v>4437</v>
      </c>
      <c r="B110" s="401" t="s">
        <v>651</v>
      </c>
      <c r="C110" s="399">
        <v>4437</v>
      </c>
    </row>
    <row r="111" spans="1:3" ht="15.75">
      <c r="A111" s="399">
        <v>4448</v>
      </c>
      <c r="B111" s="401" t="s">
        <v>652</v>
      </c>
      <c r="C111" s="399">
        <v>4448</v>
      </c>
    </row>
    <row r="112" spans="1:3" ht="15.75">
      <c r="A112" s="399">
        <v>4450</v>
      </c>
      <c r="B112" s="400" t="s">
        <v>653</v>
      </c>
      <c r="C112" s="399">
        <v>4450</v>
      </c>
    </row>
    <row r="113" spans="1:3" ht="15.75">
      <c r="A113" s="399">
        <v>4451</v>
      </c>
      <c r="B113" s="402" t="s">
        <v>654</v>
      </c>
      <c r="C113" s="399">
        <v>4451</v>
      </c>
    </row>
    <row r="114" spans="1:3" ht="15.75">
      <c r="A114" s="399">
        <v>4452</v>
      </c>
      <c r="B114" s="402" t="s">
        <v>655</v>
      </c>
      <c r="C114" s="399">
        <v>4452</v>
      </c>
    </row>
    <row r="115" spans="1:3" ht="15.75">
      <c r="A115" s="399">
        <v>4453</v>
      </c>
      <c r="B115" s="402" t="s">
        <v>656</v>
      </c>
      <c r="C115" s="399">
        <v>4453</v>
      </c>
    </row>
    <row r="116" spans="1:3" ht="15.75">
      <c r="A116" s="399">
        <v>4454</v>
      </c>
      <c r="B116" s="402" t="s">
        <v>657</v>
      </c>
      <c r="C116" s="399">
        <v>4454</v>
      </c>
    </row>
    <row r="117" spans="1:3" ht="15.75">
      <c r="A117" s="399">
        <v>4455</v>
      </c>
      <c r="B117" s="402" t="s">
        <v>658</v>
      </c>
      <c r="C117" s="399">
        <v>4455</v>
      </c>
    </row>
    <row r="118" spans="1:3" ht="15.75">
      <c r="A118" s="399">
        <v>4456</v>
      </c>
      <c r="B118" s="402" t="s">
        <v>659</v>
      </c>
      <c r="C118" s="399">
        <v>4456</v>
      </c>
    </row>
    <row r="119" spans="1:3" ht="15.75">
      <c r="A119" s="399">
        <v>4457</v>
      </c>
      <c r="B119" s="401" t="s">
        <v>660</v>
      </c>
      <c r="C119" s="399">
        <v>4457</v>
      </c>
    </row>
    <row r="120" spans="1:3" ht="15.75">
      <c r="A120" s="399">
        <v>4458</v>
      </c>
      <c r="B120" s="401" t="s">
        <v>661</v>
      </c>
      <c r="C120" s="399">
        <v>4458</v>
      </c>
    </row>
    <row r="121" spans="1:3" ht="15.75">
      <c r="A121" s="399">
        <v>4459</v>
      </c>
      <c r="B121" s="401" t="s">
        <v>662</v>
      </c>
      <c r="C121" s="399">
        <v>4459</v>
      </c>
    </row>
    <row r="122" spans="1:3" ht="15.75">
      <c r="A122" s="399">
        <v>4465</v>
      </c>
      <c r="B122" s="400" t="s">
        <v>663</v>
      </c>
      <c r="C122" s="399">
        <v>4465</v>
      </c>
    </row>
    <row r="123" spans="1:3" ht="15.75">
      <c r="A123" s="399">
        <v>4467</v>
      </c>
      <c r="B123" s="401" t="s">
        <v>664</v>
      </c>
      <c r="C123" s="399">
        <v>4467</v>
      </c>
    </row>
    <row r="124" spans="1:3" ht="15.75">
      <c r="A124" s="399">
        <v>4468</v>
      </c>
      <c r="B124" s="401" t="s">
        <v>665</v>
      </c>
      <c r="C124" s="399">
        <v>4468</v>
      </c>
    </row>
    <row r="125" spans="1:3" ht="15.75">
      <c r="A125" s="399">
        <v>4469</v>
      </c>
      <c r="B125" s="400" t="s">
        <v>666</v>
      </c>
      <c r="C125" s="399">
        <v>4469</v>
      </c>
    </row>
    <row r="126" spans="1:3" ht="15.75">
      <c r="A126" s="399">
        <v>5501</v>
      </c>
      <c r="B126" s="401" t="s">
        <v>667</v>
      </c>
      <c r="C126" s="399">
        <v>5501</v>
      </c>
    </row>
    <row r="127" spans="1:3" ht="15.75">
      <c r="A127" s="399">
        <v>5511</v>
      </c>
      <c r="B127" s="401" t="s">
        <v>668</v>
      </c>
      <c r="C127" s="399">
        <v>5511</v>
      </c>
    </row>
    <row r="128" spans="1:3" ht="15.75">
      <c r="A128" s="399">
        <v>5512</v>
      </c>
      <c r="B128" s="401" t="s">
        <v>669</v>
      </c>
      <c r="C128" s="399">
        <v>5512</v>
      </c>
    </row>
    <row r="129" spans="1:3" ht="15.75">
      <c r="A129" s="399">
        <v>5513</v>
      </c>
      <c r="B129" s="401" t="s">
        <v>670</v>
      </c>
      <c r="C129" s="399">
        <v>5513</v>
      </c>
    </row>
    <row r="130" spans="1:3" ht="15.75">
      <c r="A130" s="399">
        <v>5514</v>
      </c>
      <c r="B130" s="401" t="s">
        <v>671</v>
      </c>
      <c r="C130" s="399">
        <v>5514</v>
      </c>
    </row>
    <row r="131" spans="1:3" ht="15.75">
      <c r="A131" s="399">
        <v>5515</v>
      </c>
      <c r="B131" s="401" t="s">
        <v>672</v>
      </c>
      <c r="C131" s="399">
        <v>5515</v>
      </c>
    </row>
    <row r="132" spans="1:3" ht="15.75">
      <c r="A132" s="399">
        <v>5516</v>
      </c>
      <c r="B132" s="401" t="s">
        <v>673</v>
      </c>
      <c r="C132" s="399">
        <v>5516</v>
      </c>
    </row>
    <row r="133" spans="1:3" ht="15.75">
      <c r="A133" s="399">
        <v>5517</v>
      </c>
      <c r="B133" s="401" t="s">
        <v>674</v>
      </c>
      <c r="C133" s="399">
        <v>5517</v>
      </c>
    </row>
    <row r="134" spans="1:3" ht="15.75">
      <c r="A134" s="399">
        <v>5518</v>
      </c>
      <c r="B134" s="401" t="s">
        <v>675</v>
      </c>
      <c r="C134" s="399">
        <v>5518</v>
      </c>
    </row>
    <row r="135" spans="1:3" ht="15.75">
      <c r="A135" s="399">
        <v>5519</v>
      </c>
      <c r="B135" s="401" t="s">
        <v>676</v>
      </c>
      <c r="C135" s="399">
        <v>5519</v>
      </c>
    </row>
    <row r="136" spans="1:3" ht="15.75">
      <c r="A136" s="399">
        <v>5521</v>
      </c>
      <c r="B136" s="401" t="s">
        <v>677</v>
      </c>
      <c r="C136" s="399">
        <v>5521</v>
      </c>
    </row>
    <row r="137" spans="1:3" ht="15.75">
      <c r="A137" s="399">
        <v>5522</v>
      </c>
      <c r="B137" s="401" t="s">
        <v>678</v>
      </c>
      <c r="C137" s="399">
        <v>5522</v>
      </c>
    </row>
    <row r="138" spans="1:3" ht="15.75">
      <c r="A138" s="399">
        <v>5524</v>
      </c>
      <c r="B138" s="400" t="s">
        <v>679</v>
      </c>
      <c r="C138" s="399">
        <v>5524</v>
      </c>
    </row>
    <row r="139" spans="1:3" ht="15.75">
      <c r="A139" s="399">
        <v>5525</v>
      </c>
      <c r="B139" s="401" t="s">
        <v>680</v>
      </c>
      <c r="C139" s="399">
        <v>5525</v>
      </c>
    </row>
    <row r="140" spans="1:3" ht="15.75">
      <c r="A140" s="399">
        <v>5526</v>
      </c>
      <c r="B140" s="401" t="s">
        <v>681</v>
      </c>
      <c r="C140" s="399">
        <v>5526</v>
      </c>
    </row>
    <row r="141" spans="1:3" ht="15.75">
      <c r="A141" s="399">
        <v>5527</v>
      </c>
      <c r="B141" s="401" t="s">
        <v>682</v>
      </c>
      <c r="C141" s="399">
        <v>5527</v>
      </c>
    </row>
    <row r="142" spans="1:3" ht="15.75">
      <c r="A142" s="399">
        <v>5528</v>
      </c>
      <c r="B142" s="401" t="s">
        <v>683</v>
      </c>
      <c r="C142" s="399">
        <v>5528</v>
      </c>
    </row>
    <row r="143" spans="1:3" ht="15.75">
      <c r="A143" s="399">
        <v>5529</v>
      </c>
      <c r="B143" s="401" t="s">
        <v>684</v>
      </c>
      <c r="C143" s="399">
        <v>5529</v>
      </c>
    </row>
    <row r="144" spans="1:3" ht="15.75">
      <c r="A144" s="399">
        <v>5530</v>
      </c>
      <c r="B144" s="401" t="s">
        <v>685</v>
      </c>
      <c r="C144" s="399">
        <v>5530</v>
      </c>
    </row>
    <row r="145" spans="1:3" ht="15.75">
      <c r="A145" s="399">
        <v>5531</v>
      </c>
      <c r="B145" s="401" t="s">
        <v>686</v>
      </c>
      <c r="C145" s="399">
        <v>5531</v>
      </c>
    </row>
    <row r="146" spans="1:3" ht="15.75">
      <c r="A146" s="399">
        <v>5532</v>
      </c>
      <c r="B146" s="401" t="s">
        <v>687</v>
      </c>
      <c r="C146" s="399">
        <v>5532</v>
      </c>
    </row>
    <row r="147" spans="1:3" ht="15.75">
      <c r="A147" s="399">
        <v>5533</v>
      </c>
      <c r="B147" s="401" t="s">
        <v>688</v>
      </c>
      <c r="C147" s="399">
        <v>5533</v>
      </c>
    </row>
    <row r="148" spans="1:3" ht="15.75">
      <c r="A148" s="403">
        <v>5534</v>
      </c>
      <c r="B148" s="401" t="s">
        <v>689</v>
      </c>
      <c r="C148" s="403">
        <v>5534</v>
      </c>
    </row>
    <row r="149" spans="1:3" ht="15.75">
      <c r="A149" s="403">
        <v>5535</v>
      </c>
      <c r="B149" s="401" t="s">
        <v>690</v>
      </c>
      <c r="C149" s="403">
        <v>5535</v>
      </c>
    </row>
    <row r="150" spans="1:3" ht="15.75">
      <c r="A150" s="399">
        <v>5538</v>
      </c>
      <c r="B150" s="401" t="s">
        <v>691</v>
      </c>
      <c r="C150" s="399">
        <v>5538</v>
      </c>
    </row>
    <row r="151" spans="1:3" ht="15.75">
      <c r="A151" s="399">
        <v>5540</v>
      </c>
      <c r="B151" s="401" t="s">
        <v>692</v>
      </c>
      <c r="C151" s="399">
        <v>5540</v>
      </c>
    </row>
    <row r="152" spans="1:3" ht="15.75">
      <c r="A152" s="399">
        <v>5541</v>
      </c>
      <c r="B152" s="401" t="s">
        <v>693</v>
      </c>
      <c r="C152" s="399">
        <v>5541</v>
      </c>
    </row>
    <row r="153" spans="1:3" ht="15.75">
      <c r="A153" s="399">
        <v>5545</v>
      </c>
      <c r="B153" s="401" t="s">
        <v>694</v>
      </c>
      <c r="C153" s="399">
        <v>5545</v>
      </c>
    </row>
    <row r="154" spans="1:3" ht="15.75">
      <c r="A154" s="399">
        <v>5546</v>
      </c>
      <c r="B154" s="401" t="s">
        <v>695</v>
      </c>
      <c r="C154" s="399">
        <v>5546</v>
      </c>
    </row>
    <row r="155" spans="1:3" ht="15.75">
      <c r="A155" s="399">
        <v>5547</v>
      </c>
      <c r="B155" s="401" t="s">
        <v>696</v>
      </c>
      <c r="C155" s="399">
        <v>5547</v>
      </c>
    </row>
    <row r="156" spans="1:3" ht="15.75">
      <c r="A156" s="399">
        <v>5548</v>
      </c>
      <c r="B156" s="401" t="s">
        <v>697</v>
      </c>
      <c r="C156" s="399">
        <v>5548</v>
      </c>
    </row>
    <row r="157" spans="1:3" ht="15.75">
      <c r="A157" s="399">
        <v>5550</v>
      </c>
      <c r="B157" s="401" t="s">
        <v>698</v>
      </c>
      <c r="C157" s="399">
        <v>5550</v>
      </c>
    </row>
    <row r="158" spans="1:3" ht="15.75">
      <c r="A158" s="399">
        <v>5551</v>
      </c>
      <c r="B158" s="401" t="s">
        <v>699</v>
      </c>
      <c r="C158" s="399">
        <v>5551</v>
      </c>
    </row>
    <row r="159" spans="1:3" ht="15.75">
      <c r="A159" s="399">
        <v>5553</v>
      </c>
      <c r="B159" s="401" t="s">
        <v>700</v>
      </c>
      <c r="C159" s="399">
        <v>5553</v>
      </c>
    </row>
    <row r="160" spans="1:3" ht="15.75">
      <c r="A160" s="399">
        <v>5554</v>
      </c>
      <c r="B160" s="401" t="s">
        <v>701</v>
      </c>
      <c r="C160" s="399">
        <v>5554</v>
      </c>
    </row>
    <row r="161" spans="1:3" ht="15.75">
      <c r="A161" s="399">
        <v>5556</v>
      </c>
      <c r="B161" s="400" t="s">
        <v>702</v>
      </c>
      <c r="C161" s="399">
        <v>5556</v>
      </c>
    </row>
    <row r="162" spans="1:3" ht="15.75">
      <c r="A162" s="399">
        <v>5561</v>
      </c>
      <c r="B162" s="400" t="s">
        <v>703</v>
      </c>
      <c r="C162" s="399">
        <v>5561</v>
      </c>
    </row>
    <row r="163" spans="1:3" ht="15.75">
      <c r="A163" s="399">
        <v>5562</v>
      </c>
      <c r="B163" s="400" t="s">
        <v>704</v>
      </c>
      <c r="C163" s="399">
        <v>5562</v>
      </c>
    </row>
    <row r="164" spans="1:3" ht="15.75">
      <c r="A164" s="399">
        <v>5588</v>
      </c>
      <c r="B164" s="401" t="s">
        <v>705</v>
      </c>
      <c r="C164" s="399">
        <v>5588</v>
      </c>
    </row>
    <row r="165" spans="1:3" ht="15.75">
      <c r="A165" s="399">
        <v>5589</v>
      </c>
      <c r="B165" s="401" t="s">
        <v>706</v>
      </c>
      <c r="C165" s="399">
        <v>5589</v>
      </c>
    </row>
    <row r="166" spans="1:3" ht="15.75">
      <c r="A166" s="399">
        <v>6601</v>
      </c>
      <c r="B166" s="401" t="s">
        <v>707</v>
      </c>
      <c r="C166" s="399">
        <v>6601</v>
      </c>
    </row>
    <row r="167" spans="1:3" ht="15.75">
      <c r="A167" s="399">
        <v>6602</v>
      </c>
      <c r="B167" s="400" t="s">
        <v>708</v>
      </c>
      <c r="C167" s="399">
        <v>6602</v>
      </c>
    </row>
    <row r="168" spans="1:3" ht="15.75">
      <c r="A168" s="399">
        <v>6603</v>
      </c>
      <c r="B168" s="400" t="s">
        <v>709</v>
      </c>
      <c r="C168" s="399">
        <v>6603</v>
      </c>
    </row>
    <row r="169" spans="1:3" ht="15.75">
      <c r="A169" s="399">
        <v>6604</v>
      </c>
      <c r="B169" s="400" t="s">
        <v>710</v>
      </c>
      <c r="C169" s="399">
        <v>6604</v>
      </c>
    </row>
    <row r="170" spans="1:3" ht="15.75">
      <c r="A170" s="399">
        <v>6605</v>
      </c>
      <c r="B170" s="400" t="s">
        <v>711</v>
      </c>
      <c r="C170" s="399">
        <v>6605</v>
      </c>
    </row>
    <row r="171" spans="1:3" ht="15.75">
      <c r="A171" s="403">
        <v>6606</v>
      </c>
      <c r="B171" s="401" t="s">
        <v>712</v>
      </c>
      <c r="C171" s="403">
        <v>6606</v>
      </c>
    </row>
    <row r="172" spans="1:3" ht="15.75">
      <c r="A172" s="399">
        <v>6618</v>
      </c>
      <c r="B172" s="401" t="s">
        <v>713</v>
      </c>
      <c r="C172" s="399">
        <v>6618</v>
      </c>
    </row>
    <row r="173" spans="1:3" ht="15.75">
      <c r="A173" s="399">
        <v>6619</v>
      </c>
      <c r="B173" s="400" t="s">
        <v>714</v>
      </c>
      <c r="C173" s="399">
        <v>6619</v>
      </c>
    </row>
    <row r="174" spans="1:3" ht="15.75">
      <c r="A174" s="399">
        <v>6621</v>
      </c>
      <c r="B174" s="401" t="s">
        <v>715</v>
      </c>
      <c r="C174" s="399">
        <v>6621</v>
      </c>
    </row>
    <row r="175" spans="1:3" ht="15.75">
      <c r="A175" s="399">
        <v>6622</v>
      </c>
      <c r="B175" s="400" t="s">
        <v>716</v>
      </c>
      <c r="C175" s="399">
        <v>6622</v>
      </c>
    </row>
    <row r="176" spans="1:3" ht="15.75">
      <c r="A176" s="399">
        <v>6623</v>
      </c>
      <c r="B176" s="400" t="s">
        <v>717</v>
      </c>
      <c r="C176" s="399">
        <v>6623</v>
      </c>
    </row>
    <row r="177" spans="1:3" ht="15.75">
      <c r="A177" s="399">
        <v>6624</v>
      </c>
      <c r="B177" s="400" t="s">
        <v>718</v>
      </c>
      <c r="C177" s="399">
        <v>6624</v>
      </c>
    </row>
    <row r="178" spans="1:3" ht="15.75">
      <c r="A178" s="399">
        <v>6625</v>
      </c>
      <c r="B178" s="401" t="s">
        <v>719</v>
      </c>
      <c r="C178" s="399">
        <v>6625</v>
      </c>
    </row>
    <row r="179" spans="1:3" ht="15.75">
      <c r="A179" s="399">
        <v>6626</v>
      </c>
      <c r="B179" s="401" t="s">
        <v>720</v>
      </c>
      <c r="C179" s="399">
        <v>6626</v>
      </c>
    </row>
    <row r="180" spans="1:3" ht="15.75">
      <c r="A180" s="399">
        <v>6627</v>
      </c>
      <c r="B180" s="401" t="s">
        <v>721</v>
      </c>
      <c r="C180" s="399">
        <v>6627</v>
      </c>
    </row>
    <row r="181" spans="1:3" ht="15.75">
      <c r="A181" s="399">
        <v>6628</v>
      </c>
      <c r="B181" s="401" t="s">
        <v>722</v>
      </c>
      <c r="C181" s="399">
        <v>6628</v>
      </c>
    </row>
    <row r="182" spans="1:3" ht="15.75">
      <c r="A182" s="399">
        <v>6629</v>
      </c>
      <c r="B182" s="400" t="s">
        <v>723</v>
      </c>
      <c r="C182" s="399">
        <v>6629</v>
      </c>
    </row>
    <row r="183" spans="1:3" ht="15.75">
      <c r="A183" s="399">
        <v>7701</v>
      </c>
      <c r="B183" s="401" t="s">
        <v>724</v>
      </c>
      <c r="C183" s="399">
        <v>7701</v>
      </c>
    </row>
    <row r="184" spans="1:3" ht="15.75">
      <c r="A184" s="399">
        <v>7708</v>
      </c>
      <c r="B184" s="401" t="s">
        <v>725</v>
      </c>
      <c r="C184" s="399">
        <v>7708</v>
      </c>
    </row>
    <row r="185" spans="1:3" ht="15.75">
      <c r="A185" s="399">
        <v>7711</v>
      </c>
      <c r="B185" s="401" t="s">
        <v>726</v>
      </c>
      <c r="C185" s="399">
        <v>7711</v>
      </c>
    </row>
    <row r="186" spans="1:3" ht="15.75">
      <c r="A186" s="399">
        <v>7712</v>
      </c>
      <c r="B186" s="401" t="s">
        <v>727</v>
      </c>
      <c r="C186" s="399">
        <v>7712</v>
      </c>
    </row>
    <row r="187" spans="1:3" ht="15.75">
      <c r="A187" s="399">
        <v>7713</v>
      </c>
      <c r="B187" s="401" t="s">
        <v>728</v>
      </c>
      <c r="C187" s="399">
        <v>7713</v>
      </c>
    </row>
    <row r="188" spans="1:3" ht="15.75">
      <c r="A188" s="399">
        <v>7714</v>
      </c>
      <c r="B188" s="401" t="s">
        <v>729</v>
      </c>
      <c r="C188" s="399">
        <v>7714</v>
      </c>
    </row>
    <row r="189" spans="1:3" ht="15.75">
      <c r="A189" s="399">
        <v>7718</v>
      </c>
      <c r="B189" s="401" t="s">
        <v>730</v>
      </c>
      <c r="C189" s="399">
        <v>7718</v>
      </c>
    </row>
    <row r="190" spans="1:3" ht="15.75">
      <c r="A190" s="399">
        <v>7719</v>
      </c>
      <c r="B190" s="400" t="s">
        <v>731</v>
      </c>
      <c r="C190" s="399">
        <v>7719</v>
      </c>
    </row>
    <row r="191" spans="1:3" ht="15.75">
      <c r="A191" s="399">
        <v>7731</v>
      </c>
      <c r="B191" s="401" t="s">
        <v>732</v>
      </c>
      <c r="C191" s="399">
        <v>7731</v>
      </c>
    </row>
    <row r="192" spans="1:3" ht="15.75">
      <c r="A192" s="399">
        <v>7732</v>
      </c>
      <c r="B192" s="400" t="s">
        <v>733</v>
      </c>
      <c r="C192" s="399">
        <v>7732</v>
      </c>
    </row>
    <row r="193" spans="1:3" ht="15.75">
      <c r="A193" s="399">
        <v>7733</v>
      </c>
      <c r="B193" s="400" t="s">
        <v>734</v>
      </c>
      <c r="C193" s="399">
        <v>7733</v>
      </c>
    </row>
    <row r="194" spans="1:3" ht="15.75">
      <c r="A194" s="399">
        <v>7735</v>
      </c>
      <c r="B194" s="400" t="s">
        <v>735</v>
      </c>
      <c r="C194" s="399">
        <v>7735</v>
      </c>
    </row>
    <row r="195" spans="1:3" ht="15.75">
      <c r="A195" s="399">
        <v>7736</v>
      </c>
      <c r="B195" s="401" t="s">
        <v>736</v>
      </c>
      <c r="C195" s="399">
        <v>7736</v>
      </c>
    </row>
    <row r="196" spans="1:3" ht="15.75">
      <c r="A196" s="399">
        <v>7737</v>
      </c>
      <c r="B196" s="400" t="s">
        <v>737</v>
      </c>
      <c r="C196" s="399">
        <v>7737</v>
      </c>
    </row>
    <row r="197" spans="1:3" ht="15.75">
      <c r="A197" s="399">
        <v>7738</v>
      </c>
      <c r="B197" s="400" t="s">
        <v>738</v>
      </c>
      <c r="C197" s="399">
        <v>7738</v>
      </c>
    </row>
    <row r="198" spans="1:3" ht="15.75">
      <c r="A198" s="399">
        <v>7739</v>
      </c>
      <c r="B198" s="401" t="s">
        <v>739</v>
      </c>
      <c r="C198" s="399">
        <v>7739</v>
      </c>
    </row>
    <row r="199" spans="1:3" ht="15.75">
      <c r="A199" s="399">
        <v>7740</v>
      </c>
      <c r="B199" s="401" t="s">
        <v>740</v>
      </c>
      <c r="C199" s="399">
        <v>7740</v>
      </c>
    </row>
    <row r="200" spans="1:3" ht="15.75">
      <c r="A200" s="399">
        <v>7741</v>
      </c>
      <c r="B200" s="400" t="s">
        <v>741</v>
      </c>
      <c r="C200" s="399">
        <v>7741</v>
      </c>
    </row>
    <row r="201" spans="1:3" ht="15.75">
      <c r="A201" s="399">
        <v>7742</v>
      </c>
      <c r="B201" s="400" t="s">
        <v>742</v>
      </c>
      <c r="C201" s="399">
        <v>7742</v>
      </c>
    </row>
    <row r="202" spans="1:3" ht="15.75">
      <c r="A202" s="399">
        <v>7743</v>
      </c>
      <c r="B202" s="400" t="s">
        <v>743</v>
      </c>
      <c r="C202" s="399">
        <v>7743</v>
      </c>
    </row>
    <row r="203" spans="1:3" ht="15.75">
      <c r="A203" s="399">
        <v>7744</v>
      </c>
      <c r="B203" s="400" t="s">
        <v>744</v>
      </c>
      <c r="C203" s="399">
        <v>7744</v>
      </c>
    </row>
    <row r="204" spans="1:3" ht="15.75">
      <c r="A204" s="399">
        <v>7745</v>
      </c>
      <c r="B204" s="400" t="s">
        <v>745</v>
      </c>
      <c r="C204" s="399">
        <v>7745</v>
      </c>
    </row>
    <row r="205" spans="1:3" ht="15.75">
      <c r="A205" s="399">
        <v>7746</v>
      </c>
      <c r="B205" s="400" t="s">
        <v>746</v>
      </c>
      <c r="C205" s="399">
        <v>7746</v>
      </c>
    </row>
    <row r="206" spans="1:3" ht="15.75">
      <c r="A206" s="399">
        <v>7747</v>
      </c>
      <c r="B206" s="401" t="s">
        <v>747</v>
      </c>
      <c r="C206" s="399">
        <v>7747</v>
      </c>
    </row>
    <row r="207" spans="1:3" ht="15.75">
      <c r="A207" s="399">
        <v>7748</v>
      </c>
      <c r="B207" s="401" t="s">
        <v>748</v>
      </c>
      <c r="C207" s="399">
        <v>7748</v>
      </c>
    </row>
    <row r="208" spans="1:3" ht="15.75">
      <c r="A208" s="399">
        <v>7751</v>
      </c>
      <c r="B208" s="400" t="s">
        <v>749</v>
      </c>
      <c r="C208" s="399">
        <v>7751</v>
      </c>
    </row>
    <row r="209" spans="1:3" ht="15.75">
      <c r="A209" s="399">
        <v>7752</v>
      </c>
      <c r="B209" s="400" t="s">
        <v>750</v>
      </c>
      <c r="C209" s="399">
        <v>7752</v>
      </c>
    </row>
    <row r="210" spans="1:3" ht="15.75">
      <c r="A210" s="399">
        <v>7755</v>
      </c>
      <c r="B210" s="401" t="s">
        <v>751</v>
      </c>
      <c r="C210" s="399">
        <v>7755</v>
      </c>
    </row>
    <row r="211" spans="1:3" ht="15.75">
      <c r="A211" s="399">
        <v>7758</v>
      </c>
      <c r="B211" s="401" t="s">
        <v>752</v>
      </c>
      <c r="C211" s="399">
        <v>7758</v>
      </c>
    </row>
    <row r="212" spans="1:3" ht="15.75">
      <c r="A212" s="399">
        <v>7759</v>
      </c>
      <c r="B212" s="400" t="s">
        <v>753</v>
      </c>
      <c r="C212" s="399">
        <v>7759</v>
      </c>
    </row>
    <row r="213" spans="1:3" ht="15.75">
      <c r="A213" s="399">
        <v>7761</v>
      </c>
      <c r="B213" s="401" t="s">
        <v>754</v>
      </c>
      <c r="C213" s="399">
        <v>7761</v>
      </c>
    </row>
    <row r="214" spans="1:3" ht="15.75">
      <c r="A214" s="399">
        <v>7762</v>
      </c>
      <c r="B214" s="401" t="s">
        <v>755</v>
      </c>
      <c r="C214" s="399">
        <v>7762</v>
      </c>
    </row>
    <row r="215" spans="1:3" ht="15.75">
      <c r="A215" s="399">
        <v>7768</v>
      </c>
      <c r="B215" s="401" t="s">
        <v>756</v>
      </c>
      <c r="C215" s="399">
        <v>7768</v>
      </c>
    </row>
    <row r="216" spans="1:3" ht="15.75">
      <c r="A216" s="399">
        <v>8801</v>
      </c>
      <c r="B216" s="401" t="s">
        <v>757</v>
      </c>
      <c r="C216" s="399">
        <v>8801</v>
      </c>
    </row>
    <row r="217" spans="1:3" ht="15.75">
      <c r="A217" s="399">
        <v>8802</v>
      </c>
      <c r="B217" s="401" t="s">
        <v>758</v>
      </c>
      <c r="C217" s="399">
        <v>8802</v>
      </c>
    </row>
    <row r="218" spans="1:3" ht="15.75">
      <c r="A218" s="399">
        <v>8803</v>
      </c>
      <c r="B218" s="401" t="s">
        <v>759</v>
      </c>
      <c r="C218" s="399">
        <v>8803</v>
      </c>
    </row>
    <row r="219" spans="1:3" ht="15.75">
      <c r="A219" s="399">
        <v>8804</v>
      </c>
      <c r="B219" s="401" t="s">
        <v>760</v>
      </c>
      <c r="C219" s="399">
        <v>8804</v>
      </c>
    </row>
    <row r="220" spans="1:3" ht="15.75">
      <c r="A220" s="399">
        <v>8805</v>
      </c>
      <c r="B220" s="401" t="s">
        <v>761</v>
      </c>
      <c r="C220" s="399">
        <v>8805</v>
      </c>
    </row>
    <row r="221" spans="1:3" ht="15.75">
      <c r="A221" s="399">
        <v>8807</v>
      </c>
      <c r="B221" s="401" t="s">
        <v>762</v>
      </c>
      <c r="C221" s="399">
        <v>8807</v>
      </c>
    </row>
    <row r="222" spans="1:3" ht="15.75">
      <c r="A222" s="399">
        <v>8808</v>
      </c>
      <c r="B222" s="400" t="s">
        <v>763</v>
      </c>
      <c r="C222" s="399">
        <v>8808</v>
      </c>
    </row>
    <row r="223" spans="1:3" ht="15.75">
      <c r="A223" s="399">
        <v>8809</v>
      </c>
      <c r="B223" s="400" t="s">
        <v>764</v>
      </c>
      <c r="C223" s="399">
        <v>8809</v>
      </c>
    </row>
    <row r="224" spans="1:3" ht="15.75">
      <c r="A224" s="399">
        <v>8811</v>
      </c>
      <c r="B224" s="401" t="s">
        <v>765</v>
      </c>
      <c r="C224" s="399">
        <v>8811</v>
      </c>
    </row>
    <row r="225" spans="1:3" ht="15.75">
      <c r="A225" s="399">
        <v>8813</v>
      </c>
      <c r="B225" s="400" t="s">
        <v>766</v>
      </c>
      <c r="C225" s="399">
        <v>8813</v>
      </c>
    </row>
    <row r="226" spans="1:3" ht="15.75">
      <c r="A226" s="399">
        <v>8814</v>
      </c>
      <c r="B226" s="401" t="s">
        <v>767</v>
      </c>
      <c r="C226" s="399">
        <v>8814</v>
      </c>
    </row>
    <row r="227" spans="1:3" ht="15.75">
      <c r="A227" s="399">
        <v>8815</v>
      </c>
      <c r="B227" s="401" t="s">
        <v>768</v>
      </c>
      <c r="C227" s="399">
        <v>8815</v>
      </c>
    </row>
    <row r="228" spans="1:3" ht="15.75">
      <c r="A228" s="399">
        <v>8816</v>
      </c>
      <c r="B228" s="400" t="s">
        <v>769</v>
      </c>
      <c r="C228" s="399">
        <v>8816</v>
      </c>
    </row>
    <row r="229" spans="1:3" ht="15.75">
      <c r="A229" s="399">
        <v>8817</v>
      </c>
      <c r="B229" s="400" t="s">
        <v>770</v>
      </c>
      <c r="C229" s="399">
        <v>8817</v>
      </c>
    </row>
    <row r="230" spans="1:3" ht="15.75">
      <c r="A230" s="399">
        <v>8821</v>
      </c>
      <c r="B230" s="400" t="s">
        <v>771</v>
      </c>
      <c r="C230" s="399">
        <v>8821</v>
      </c>
    </row>
    <row r="231" spans="1:3" ht="15.75">
      <c r="A231" s="399">
        <v>8824</v>
      </c>
      <c r="B231" s="401" t="s">
        <v>772</v>
      </c>
      <c r="C231" s="399">
        <v>8824</v>
      </c>
    </row>
    <row r="232" spans="1:3" ht="15.75">
      <c r="A232" s="399">
        <v>8825</v>
      </c>
      <c r="B232" s="401" t="s">
        <v>773</v>
      </c>
      <c r="C232" s="399">
        <v>8825</v>
      </c>
    </row>
    <row r="233" spans="1:3" ht="15.75">
      <c r="A233" s="399">
        <v>8826</v>
      </c>
      <c r="B233" s="401" t="s">
        <v>774</v>
      </c>
      <c r="C233" s="399">
        <v>8826</v>
      </c>
    </row>
    <row r="234" spans="1:3" ht="15.75">
      <c r="A234" s="399">
        <v>8827</v>
      </c>
      <c r="B234" s="401" t="s">
        <v>775</v>
      </c>
      <c r="C234" s="399">
        <v>8827</v>
      </c>
    </row>
    <row r="235" spans="1:3" ht="15.75">
      <c r="A235" s="399">
        <v>8828</v>
      </c>
      <c r="B235" s="401" t="s">
        <v>776</v>
      </c>
      <c r="C235" s="399">
        <v>8828</v>
      </c>
    </row>
    <row r="236" spans="1:3" ht="15.75">
      <c r="A236" s="399">
        <v>8829</v>
      </c>
      <c r="B236" s="401" t="s">
        <v>777</v>
      </c>
      <c r="C236" s="399">
        <v>8829</v>
      </c>
    </row>
    <row r="237" spans="1:3" ht="15.75">
      <c r="A237" s="399">
        <v>8831</v>
      </c>
      <c r="B237" s="401" t="s">
        <v>778</v>
      </c>
      <c r="C237" s="399">
        <v>8831</v>
      </c>
    </row>
    <row r="238" spans="1:3" ht="15.75">
      <c r="A238" s="399">
        <v>8832</v>
      </c>
      <c r="B238" s="400" t="s">
        <v>779</v>
      </c>
      <c r="C238" s="399">
        <v>8832</v>
      </c>
    </row>
    <row r="239" spans="1:3" ht="15.75">
      <c r="A239" s="399">
        <v>8833</v>
      </c>
      <c r="B239" s="401" t="s">
        <v>780</v>
      </c>
      <c r="C239" s="399">
        <v>8833</v>
      </c>
    </row>
    <row r="240" spans="1:3" ht="15.75">
      <c r="A240" s="399">
        <v>8834</v>
      </c>
      <c r="B240" s="400" t="s">
        <v>781</v>
      </c>
      <c r="C240" s="399">
        <v>8834</v>
      </c>
    </row>
    <row r="241" spans="1:3" ht="15.75">
      <c r="A241" s="399">
        <v>8835</v>
      </c>
      <c r="B241" s="400" t="s">
        <v>782</v>
      </c>
      <c r="C241" s="399">
        <v>8835</v>
      </c>
    </row>
    <row r="242" spans="1:3" ht="15.75">
      <c r="A242" s="399">
        <v>8836</v>
      </c>
      <c r="B242" s="401" t="s">
        <v>783</v>
      </c>
      <c r="C242" s="399">
        <v>8836</v>
      </c>
    </row>
    <row r="243" spans="1:3" ht="15.75">
      <c r="A243" s="399">
        <v>8837</v>
      </c>
      <c r="B243" s="401" t="s">
        <v>784</v>
      </c>
      <c r="C243" s="399">
        <v>8837</v>
      </c>
    </row>
    <row r="244" spans="1:3" ht="15.75">
      <c r="A244" s="399">
        <v>8838</v>
      </c>
      <c r="B244" s="401" t="s">
        <v>785</v>
      </c>
      <c r="C244" s="399">
        <v>8838</v>
      </c>
    </row>
    <row r="245" spans="1:3" ht="15.75">
      <c r="A245" s="399">
        <v>8839</v>
      </c>
      <c r="B245" s="400" t="s">
        <v>786</v>
      </c>
      <c r="C245" s="399">
        <v>8839</v>
      </c>
    </row>
    <row r="246" spans="1:3" ht="15.75">
      <c r="A246" s="399">
        <v>8845</v>
      </c>
      <c r="B246" s="401" t="s">
        <v>787</v>
      </c>
      <c r="C246" s="399">
        <v>8845</v>
      </c>
    </row>
    <row r="247" spans="1:3" ht="15.75">
      <c r="A247" s="399">
        <v>8848</v>
      </c>
      <c r="B247" s="401" t="s">
        <v>788</v>
      </c>
      <c r="C247" s="399">
        <v>8848</v>
      </c>
    </row>
    <row r="248" spans="1:3" ht="15.75">
      <c r="A248" s="399">
        <v>8849</v>
      </c>
      <c r="B248" s="401" t="s">
        <v>789</v>
      </c>
      <c r="C248" s="399">
        <v>8849</v>
      </c>
    </row>
    <row r="249" spans="1:3" ht="15.75">
      <c r="A249" s="399">
        <v>8851</v>
      </c>
      <c r="B249" s="401" t="s">
        <v>790</v>
      </c>
      <c r="C249" s="399">
        <v>8851</v>
      </c>
    </row>
    <row r="250" spans="1:3" ht="15.75">
      <c r="A250" s="399">
        <v>8852</v>
      </c>
      <c r="B250" s="401" t="s">
        <v>791</v>
      </c>
      <c r="C250" s="399">
        <v>8852</v>
      </c>
    </row>
    <row r="251" spans="1:3" ht="15.75">
      <c r="A251" s="399">
        <v>8853</v>
      </c>
      <c r="B251" s="401" t="s">
        <v>792</v>
      </c>
      <c r="C251" s="399">
        <v>8853</v>
      </c>
    </row>
    <row r="252" spans="1:3" ht="15.75">
      <c r="A252" s="399">
        <v>8855</v>
      </c>
      <c r="B252" s="401" t="s">
        <v>793</v>
      </c>
      <c r="C252" s="399">
        <v>8855</v>
      </c>
    </row>
    <row r="253" spans="1:3" ht="15.75">
      <c r="A253" s="399">
        <v>8858</v>
      </c>
      <c r="B253" s="400" t="s">
        <v>794</v>
      </c>
      <c r="C253" s="399">
        <v>8858</v>
      </c>
    </row>
    <row r="254" spans="1:3" ht="15.75">
      <c r="A254" s="399">
        <v>8859</v>
      </c>
      <c r="B254" s="400" t="s">
        <v>795</v>
      </c>
      <c r="C254" s="399">
        <v>8859</v>
      </c>
    </row>
    <row r="255" spans="1:3" ht="15.75">
      <c r="A255" s="399">
        <v>8861</v>
      </c>
      <c r="B255" s="401" t="s">
        <v>796</v>
      </c>
      <c r="C255" s="399">
        <v>8861</v>
      </c>
    </row>
    <row r="256" spans="1:3" ht="15.75">
      <c r="A256" s="399">
        <v>8862</v>
      </c>
      <c r="B256" s="400" t="s">
        <v>797</v>
      </c>
      <c r="C256" s="399">
        <v>8862</v>
      </c>
    </row>
    <row r="257" spans="1:3" ht="15.75">
      <c r="A257" s="399">
        <v>8863</v>
      </c>
      <c r="B257" s="400" t="s">
        <v>798</v>
      </c>
      <c r="C257" s="399">
        <v>8863</v>
      </c>
    </row>
    <row r="258" spans="1:3" ht="15.75">
      <c r="A258" s="399">
        <v>8864</v>
      </c>
      <c r="B258" s="401" t="s">
        <v>799</v>
      </c>
      <c r="C258" s="399">
        <v>8864</v>
      </c>
    </row>
    <row r="259" spans="1:3" ht="15.75">
      <c r="A259" s="399">
        <v>8865</v>
      </c>
      <c r="B259" s="400" t="s">
        <v>800</v>
      </c>
      <c r="C259" s="399">
        <v>8865</v>
      </c>
    </row>
    <row r="260" spans="1:3" ht="15.75">
      <c r="A260" s="399">
        <v>8866</v>
      </c>
      <c r="B260" s="400" t="s">
        <v>801</v>
      </c>
      <c r="C260" s="399">
        <v>8866</v>
      </c>
    </row>
    <row r="261" spans="1:3" ht="15.75">
      <c r="A261" s="399">
        <v>8867</v>
      </c>
      <c r="B261" s="400" t="s">
        <v>802</v>
      </c>
      <c r="C261" s="399">
        <v>8867</v>
      </c>
    </row>
    <row r="262" spans="1:3" ht="15.75">
      <c r="A262" s="399">
        <v>8868</v>
      </c>
      <c r="B262" s="400" t="s">
        <v>803</v>
      </c>
      <c r="C262" s="399">
        <v>8868</v>
      </c>
    </row>
    <row r="263" spans="1:3" ht="15.75">
      <c r="A263" s="399">
        <v>8869</v>
      </c>
      <c r="B263" s="401" t="s">
        <v>804</v>
      </c>
      <c r="C263" s="399">
        <v>8869</v>
      </c>
    </row>
    <row r="264" spans="1:3" ht="15.75">
      <c r="A264" s="399">
        <v>8871</v>
      </c>
      <c r="B264" s="400" t="s">
        <v>805</v>
      </c>
      <c r="C264" s="399">
        <v>8871</v>
      </c>
    </row>
    <row r="265" spans="1:3" ht="15.75">
      <c r="A265" s="399">
        <v>8872</v>
      </c>
      <c r="B265" s="400" t="s">
        <v>806</v>
      </c>
      <c r="C265" s="399">
        <v>8872</v>
      </c>
    </row>
    <row r="266" spans="1:3" ht="15.75">
      <c r="A266" s="399">
        <v>8873</v>
      </c>
      <c r="B266" s="400" t="s">
        <v>807</v>
      </c>
      <c r="C266" s="399">
        <v>8873</v>
      </c>
    </row>
    <row r="267" spans="1:3" ht="16.5" customHeight="1">
      <c r="A267" s="399">
        <v>8875</v>
      </c>
      <c r="B267" s="400" t="s">
        <v>808</v>
      </c>
      <c r="C267" s="399">
        <v>8875</v>
      </c>
    </row>
    <row r="268" spans="1:3" ht="15.75">
      <c r="A268" s="399">
        <v>8876</v>
      </c>
      <c r="B268" s="400" t="s">
        <v>809</v>
      </c>
      <c r="C268" s="399">
        <v>8876</v>
      </c>
    </row>
    <row r="269" spans="1:3" ht="15.75">
      <c r="A269" s="399">
        <v>8877</v>
      </c>
      <c r="B269" s="401" t="s">
        <v>810</v>
      </c>
      <c r="C269" s="399">
        <v>8877</v>
      </c>
    </row>
    <row r="270" spans="1:3" ht="15.75">
      <c r="A270" s="399">
        <v>8878</v>
      </c>
      <c r="B270" s="400" t="s">
        <v>811</v>
      </c>
      <c r="C270" s="399">
        <v>8878</v>
      </c>
    </row>
    <row r="271" spans="1:3" ht="15.75">
      <c r="A271" s="399">
        <v>8885</v>
      </c>
      <c r="B271" s="401" t="s">
        <v>812</v>
      </c>
      <c r="C271" s="399">
        <v>8885</v>
      </c>
    </row>
    <row r="272" spans="1:3" ht="15.75">
      <c r="A272" s="399">
        <v>8888</v>
      </c>
      <c r="B272" s="401" t="s">
        <v>813</v>
      </c>
      <c r="C272" s="399">
        <v>8888</v>
      </c>
    </row>
    <row r="273" spans="1:3" ht="15.75">
      <c r="A273" s="399">
        <v>8897</v>
      </c>
      <c r="B273" s="401" t="s">
        <v>814</v>
      </c>
      <c r="C273" s="399">
        <v>8897</v>
      </c>
    </row>
    <row r="274" spans="1:3" ht="15.75">
      <c r="A274" s="399">
        <v>8898</v>
      </c>
      <c r="B274" s="401" t="s">
        <v>815</v>
      </c>
      <c r="C274" s="399">
        <v>8898</v>
      </c>
    </row>
    <row r="275" spans="1:3" ht="15.75">
      <c r="A275" s="399">
        <v>9910</v>
      </c>
      <c r="B275" s="401" t="s">
        <v>816</v>
      </c>
      <c r="C275" s="399">
        <v>9910</v>
      </c>
    </row>
    <row r="276" spans="1:3" ht="15.75">
      <c r="A276" s="399">
        <v>9997</v>
      </c>
      <c r="B276" s="401" t="s">
        <v>817</v>
      </c>
      <c r="C276" s="399">
        <v>9997</v>
      </c>
    </row>
    <row r="277" spans="1:3" ht="15.75">
      <c r="A277" s="399">
        <v>9998</v>
      </c>
      <c r="B277" s="401" t="s">
        <v>818</v>
      </c>
      <c r="C277" s="399">
        <v>9998</v>
      </c>
    </row>
    <row r="282" spans="1:3">
      <c r="A282" s="388" t="s">
        <v>537</v>
      </c>
      <c r="B282" s="388" t="s">
        <v>819</v>
      </c>
    </row>
    <row r="283" spans="1:3">
      <c r="A283" s="404" t="s">
        <v>820</v>
      </c>
      <c r="B283" s="405"/>
      <c r="C283" s="405"/>
    </row>
    <row r="284" spans="1:3">
      <c r="A284" s="404" t="s">
        <v>821</v>
      </c>
      <c r="B284" s="405"/>
      <c r="C284" s="405"/>
    </row>
    <row r="285" spans="1:3">
      <c r="A285" s="406" t="s">
        <v>822</v>
      </c>
      <c r="B285" s="407" t="s">
        <v>823</v>
      </c>
      <c r="C285" s="407" t="s">
        <v>821</v>
      </c>
    </row>
    <row r="286" spans="1:3">
      <c r="A286" s="406" t="s">
        <v>824</v>
      </c>
      <c r="B286" s="407" t="s">
        <v>825</v>
      </c>
      <c r="C286" s="407" t="s">
        <v>821</v>
      </c>
    </row>
    <row r="287" spans="1:3">
      <c r="A287" s="406" t="s">
        <v>826</v>
      </c>
      <c r="B287" s="407" t="s">
        <v>827</v>
      </c>
      <c r="C287" s="407" t="s">
        <v>821</v>
      </c>
    </row>
    <row r="288" spans="1:3">
      <c r="A288" s="406" t="s">
        <v>828</v>
      </c>
      <c r="B288" s="407" t="s">
        <v>829</v>
      </c>
      <c r="C288" s="407" t="s">
        <v>821</v>
      </c>
    </row>
    <row r="289" spans="1:3">
      <c r="A289" s="406" t="s">
        <v>830</v>
      </c>
      <c r="B289" s="407" t="s">
        <v>831</v>
      </c>
      <c r="C289" s="407" t="s">
        <v>821</v>
      </c>
    </row>
    <row r="290" spans="1:3">
      <c r="A290" s="406" t="s">
        <v>832</v>
      </c>
      <c r="B290" s="407" t="s">
        <v>833</v>
      </c>
      <c r="C290" s="407" t="s">
        <v>821</v>
      </c>
    </row>
    <row r="291" spans="1:3">
      <c r="A291" s="406" t="s">
        <v>834</v>
      </c>
      <c r="B291" s="407" t="s">
        <v>835</v>
      </c>
      <c r="C291" s="407" t="s">
        <v>821</v>
      </c>
    </row>
    <row r="292" spans="1:3">
      <c r="A292" s="406" t="s">
        <v>836</v>
      </c>
      <c r="B292" s="407" t="s">
        <v>837</v>
      </c>
      <c r="C292" s="407" t="s">
        <v>821</v>
      </c>
    </row>
    <row r="293" spans="1:3">
      <c r="A293" s="406" t="s">
        <v>838</v>
      </c>
      <c r="B293" s="407" t="s">
        <v>839</v>
      </c>
      <c r="C293" s="407" t="s">
        <v>821</v>
      </c>
    </row>
    <row r="294" spans="1:3">
      <c r="A294" s="406" t="s">
        <v>840</v>
      </c>
      <c r="B294" s="407" t="s">
        <v>841</v>
      </c>
      <c r="C294" s="407" t="s">
        <v>821</v>
      </c>
    </row>
    <row r="295" spans="1:3">
      <c r="A295" s="406" t="s">
        <v>842</v>
      </c>
      <c r="B295" s="407" t="s">
        <v>843</v>
      </c>
      <c r="C295" s="407" t="s">
        <v>821</v>
      </c>
    </row>
    <row r="296" spans="1:3">
      <c r="A296" s="406" t="s">
        <v>844</v>
      </c>
      <c r="B296" s="407">
        <v>98315</v>
      </c>
      <c r="C296" s="407" t="s">
        <v>821</v>
      </c>
    </row>
    <row r="297" spans="1:3">
      <c r="A297" s="404" t="s">
        <v>845</v>
      </c>
      <c r="B297" s="408"/>
      <c r="C297" s="408"/>
    </row>
    <row r="298" spans="1:3">
      <c r="A298" s="406" t="s">
        <v>846</v>
      </c>
      <c r="B298" s="407" t="s">
        <v>847</v>
      </c>
      <c r="C298" s="407" t="s">
        <v>845</v>
      </c>
    </row>
    <row r="299" spans="1:3">
      <c r="A299" s="406" t="s">
        <v>848</v>
      </c>
      <c r="B299" s="407" t="s">
        <v>849</v>
      </c>
      <c r="C299" s="407" t="s">
        <v>845</v>
      </c>
    </row>
    <row r="300" spans="1:3">
      <c r="A300" s="406" t="s">
        <v>850</v>
      </c>
      <c r="B300" s="407" t="s">
        <v>851</v>
      </c>
      <c r="C300" s="407" t="s">
        <v>845</v>
      </c>
    </row>
    <row r="301" spans="1:3">
      <c r="A301" s="406" t="s">
        <v>852</v>
      </c>
      <c r="B301" s="407" t="s">
        <v>853</v>
      </c>
      <c r="C301" s="407" t="s">
        <v>845</v>
      </c>
    </row>
    <row r="302" spans="1:3">
      <c r="A302" s="406" t="s">
        <v>854</v>
      </c>
      <c r="B302" s="407" t="s">
        <v>855</v>
      </c>
      <c r="C302" s="407" t="s">
        <v>845</v>
      </c>
    </row>
    <row r="303" spans="1:3">
      <c r="A303" s="406" t="s">
        <v>856</v>
      </c>
      <c r="B303" s="407" t="s">
        <v>857</v>
      </c>
      <c r="C303" s="407" t="s">
        <v>845</v>
      </c>
    </row>
    <row r="304" spans="1:3">
      <c r="A304" s="406" t="s">
        <v>858</v>
      </c>
      <c r="B304" s="407" t="s">
        <v>859</v>
      </c>
      <c r="C304" s="407" t="s">
        <v>845</v>
      </c>
    </row>
    <row r="305" spans="1:3">
      <c r="A305" s="406" t="s">
        <v>860</v>
      </c>
      <c r="B305" s="407" t="s">
        <v>861</v>
      </c>
      <c r="C305" s="407" t="s">
        <v>845</v>
      </c>
    </row>
    <row r="306" spans="1:3">
      <c r="A306" s="404" t="s">
        <v>862</v>
      </c>
      <c r="B306" s="407"/>
      <c r="C306" s="407"/>
    </row>
    <row r="307" spans="1:3">
      <c r="A307" s="406" t="s">
        <v>863</v>
      </c>
      <c r="B307" s="407" t="s">
        <v>864</v>
      </c>
      <c r="C307" s="407" t="s">
        <v>862</v>
      </c>
    </row>
    <row r="308" spans="1:3">
      <c r="A308" s="406" t="s">
        <v>865</v>
      </c>
      <c r="B308" s="407" t="s">
        <v>866</v>
      </c>
      <c r="C308" s="407" t="s">
        <v>862</v>
      </c>
    </row>
    <row r="309" spans="1:3">
      <c r="A309" s="406" t="s">
        <v>867</v>
      </c>
      <c r="B309" s="407" t="s">
        <v>868</v>
      </c>
      <c r="C309" s="407" t="s">
        <v>862</v>
      </c>
    </row>
    <row r="310" spans="1:3">
      <c r="A310" s="406" t="s">
        <v>869</v>
      </c>
      <c r="B310" s="407" t="s">
        <v>870</v>
      </c>
      <c r="C310" s="407" t="s">
        <v>862</v>
      </c>
    </row>
    <row r="311" spans="1:3">
      <c r="A311" s="406" t="s">
        <v>871</v>
      </c>
      <c r="B311" s="407" t="s">
        <v>872</v>
      </c>
      <c r="C311" s="407" t="s">
        <v>862</v>
      </c>
    </row>
    <row r="312" spans="1:3">
      <c r="A312" s="406" t="s">
        <v>873</v>
      </c>
      <c r="B312" s="407" t="s">
        <v>874</v>
      </c>
      <c r="C312" s="407" t="s">
        <v>862</v>
      </c>
    </row>
    <row r="313" spans="1:3">
      <c r="A313" s="406" t="s">
        <v>875</v>
      </c>
      <c r="B313" s="407" t="s">
        <v>876</v>
      </c>
      <c r="C313" s="407" t="s">
        <v>862</v>
      </c>
    </row>
    <row r="314" spans="1:3">
      <c r="A314" s="406" t="s">
        <v>877</v>
      </c>
      <c r="B314" s="407" t="s">
        <v>878</v>
      </c>
      <c r="C314" s="407" t="s">
        <v>862</v>
      </c>
    </row>
    <row r="315" spans="1:3">
      <c r="A315" s="406" t="s">
        <v>879</v>
      </c>
      <c r="B315" s="407" t="s">
        <v>880</v>
      </c>
      <c r="C315" s="407" t="s">
        <v>862</v>
      </c>
    </row>
    <row r="316" spans="1:3">
      <c r="A316" s="406" t="s">
        <v>881</v>
      </c>
      <c r="B316" s="407" t="s">
        <v>882</v>
      </c>
      <c r="C316" s="407" t="s">
        <v>862</v>
      </c>
    </row>
    <row r="317" spans="1:3">
      <c r="A317" s="406" t="s">
        <v>883</v>
      </c>
      <c r="B317" s="407" t="s">
        <v>884</v>
      </c>
      <c r="C317" s="407" t="s">
        <v>862</v>
      </c>
    </row>
    <row r="318" spans="1:3">
      <c r="A318" s="406" t="s">
        <v>885</v>
      </c>
      <c r="B318" s="407" t="s">
        <v>886</v>
      </c>
      <c r="C318" s="407" t="s">
        <v>862</v>
      </c>
    </row>
    <row r="319" spans="1:3">
      <c r="A319" s="406" t="s">
        <v>887</v>
      </c>
      <c r="B319" s="407">
        <v>99001</v>
      </c>
      <c r="C319" s="407"/>
    </row>
    <row r="322" spans="1:2">
      <c r="A322" s="388" t="s">
        <v>537</v>
      </c>
      <c r="B322" s="388" t="s">
        <v>888</v>
      </c>
    </row>
    <row r="323" spans="1:2" ht="15.75">
      <c r="B323" s="389" t="s">
        <v>889</v>
      </c>
    </row>
    <row r="324" spans="1:2" ht="19.5">
      <c r="B324" s="389" t="s">
        <v>890</v>
      </c>
    </row>
    <row r="325" spans="1:2" ht="16.5">
      <c r="A325" s="409" t="s">
        <v>891</v>
      </c>
      <c r="B325" s="410" t="s">
        <v>892</v>
      </c>
    </row>
    <row r="326" spans="1:2" ht="16.5">
      <c r="A326" s="409" t="s">
        <v>893</v>
      </c>
      <c r="B326" s="410" t="s">
        <v>894</v>
      </c>
    </row>
    <row r="327" spans="1:2" ht="16.5">
      <c r="A327" s="409" t="s">
        <v>895</v>
      </c>
      <c r="B327" s="411" t="s">
        <v>896</v>
      </c>
    </row>
    <row r="328" spans="1:2" ht="16.5">
      <c r="A328" s="409" t="s">
        <v>897</v>
      </c>
      <c r="B328" s="411" t="s">
        <v>898</v>
      </c>
    </row>
    <row r="329" spans="1:2" ht="16.5">
      <c r="A329" s="409" t="s">
        <v>899</v>
      </c>
      <c r="B329" s="411" t="s">
        <v>900</v>
      </c>
    </row>
    <row r="330" spans="1:2" ht="16.5">
      <c r="A330" s="409" t="s">
        <v>901</v>
      </c>
      <c r="B330" s="411" t="s">
        <v>902</v>
      </c>
    </row>
    <row r="331" spans="1:2" ht="16.5">
      <c r="A331" s="409" t="s">
        <v>903</v>
      </c>
      <c r="B331" s="411" t="s">
        <v>904</v>
      </c>
    </row>
    <row r="332" spans="1:2" ht="16.5">
      <c r="A332" s="409" t="s">
        <v>905</v>
      </c>
      <c r="B332" s="411" t="s">
        <v>906</v>
      </c>
    </row>
    <row r="333" spans="1:2" ht="16.5">
      <c r="A333" s="409" t="s">
        <v>907</v>
      </c>
      <c r="B333" s="411" t="s">
        <v>908</v>
      </c>
    </row>
    <row r="334" spans="1:2" ht="16.5">
      <c r="A334" s="409" t="s">
        <v>909</v>
      </c>
      <c r="B334" s="411" t="s">
        <v>910</v>
      </c>
    </row>
    <row r="335" spans="1:2" ht="16.5">
      <c r="A335" s="409" t="s">
        <v>911</v>
      </c>
      <c r="B335" s="411" t="s">
        <v>912</v>
      </c>
    </row>
    <row r="336" spans="1:2" ht="16.5">
      <c r="A336" s="409" t="s">
        <v>913</v>
      </c>
      <c r="B336" s="412" t="s">
        <v>914</v>
      </c>
    </row>
    <row r="337" spans="1:256" ht="16.5">
      <c r="A337" s="409" t="s">
        <v>915</v>
      </c>
      <c r="B337" s="412" t="s">
        <v>916</v>
      </c>
    </row>
    <row r="338" spans="1:256" ht="16.5">
      <c r="A338" s="409" t="s">
        <v>917</v>
      </c>
      <c r="B338" s="411" t="s">
        <v>918</v>
      </c>
      <c r="E338" s="413"/>
      <c r="F338" s="413"/>
      <c r="G338" s="413"/>
      <c r="H338" s="413"/>
      <c r="I338" s="413"/>
      <c r="J338" s="413"/>
      <c r="K338" s="413"/>
      <c r="L338" s="413"/>
      <c r="M338" s="413"/>
      <c r="N338" s="413"/>
      <c r="O338" s="413"/>
      <c r="P338" s="413"/>
      <c r="Q338" s="413"/>
      <c r="R338" s="413"/>
      <c r="S338" s="413"/>
      <c r="T338" s="413"/>
      <c r="U338" s="413"/>
      <c r="V338" s="413"/>
      <c r="W338" s="413"/>
      <c r="X338" s="413"/>
      <c r="Y338" s="413"/>
      <c r="Z338" s="413"/>
      <c r="AA338" s="413"/>
      <c r="AB338" s="413"/>
      <c r="AC338" s="413"/>
      <c r="AD338" s="413"/>
      <c r="AE338" s="413"/>
      <c r="AF338" s="413"/>
      <c r="AG338" s="413"/>
      <c r="AH338" s="413"/>
      <c r="AI338" s="413"/>
      <c r="AJ338" s="413"/>
      <c r="AK338" s="413"/>
      <c r="AL338" s="413"/>
      <c r="AM338" s="413"/>
      <c r="AN338" s="413"/>
      <c r="AO338" s="413"/>
      <c r="AP338" s="413"/>
      <c r="AQ338" s="413"/>
      <c r="AR338" s="413"/>
      <c r="AS338" s="413"/>
      <c r="AT338" s="413"/>
      <c r="AU338" s="413"/>
      <c r="AV338" s="413"/>
      <c r="AW338" s="413"/>
      <c r="AX338" s="413"/>
      <c r="AY338" s="413"/>
      <c r="AZ338" s="413"/>
      <c r="BA338" s="413"/>
      <c r="BB338" s="413"/>
      <c r="BC338" s="413"/>
      <c r="BD338" s="413"/>
      <c r="BE338" s="413"/>
      <c r="BF338" s="413"/>
      <c r="BG338" s="413"/>
      <c r="BH338" s="413"/>
      <c r="BI338" s="413"/>
      <c r="BJ338" s="413"/>
      <c r="BK338" s="413"/>
      <c r="BL338" s="413"/>
      <c r="BM338" s="413"/>
      <c r="BN338" s="413"/>
      <c r="BO338" s="413"/>
      <c r="BP338" s="413"/>
      <c r="BQ338" s="413"/>
      <c r="BR338" s="413"/>
      <c r="BS338" s="413"/>
      <c r="BT338" s="413"/>
      <c r="BU338" s="413"/>
      <c r="BV338" s="413"/>
      <c r="BW338" s="413"/>
      <c r="BX338" s="413"/>
      <c r="BY338" s="413"/>
      <c r="BZ338" s="413"/>
      <c r="CA338" s="413"/>
      <c r="CB338" s="413"/>
      <c r="CC338" s="413"/>
      <c r="CD338" s="413"/>
      <c r="CE338" s="413"/>
      <c r="CF338" s="413"/>
      <c r="CG338" s="413"/>
      <c r="CH338" s="413"/>
      <c r="CI338" s="413"/>
      <c r="CJ338" s="413"/>
      <c r="CK338" s="413"/>
      <c r="CL338" s="413"/>
      <c r="CM338" s="413"/>
      <c r="CN338" s="413"/>
      <c r="CO338" s="413"/>
      <c r="CP338" s="413"/>
      <c r="CQ338" s="413"/>
      <c r="CR338" s="413"/>
      <c r="CS338" s="413"/>
      <c r="CT338" s="413"/>
      <c r="CU338" s="413"/>
      <c r="CV338" s="413"/>
      <c r="CW338" s="413"/>
      <c r="CX338" s="413"/>
      <c r="CY338" s="413"/>
      <c r="CZ338" s="413"/>
      <c r="DA338" s="413"/>
      <c r="DB338" s="413"/>
      <c r="DC338" s="413"/>
      <c r="DD338" s="413"/>
      <c r="DE338" s="413"/>
      <c r="DF338" s="413"/>
      <c r="DG338" s="413"/>
      <c r="DH338" s="413"/>
      <c r="DI338" s="413"/>
      <c r="DJ338" s="413"/>
      <c r="DK338" s="413"/>
      <c r="DL338" s="413"/>
      <c r="DM338" s="413"/>
      <c r="DN338" s="413"/>
      <c r="DO338" s="413"/>
      <c r="DP338" s="413"/>
      <c r="DQ338" s="413"/>
      <c r="DR338" s="413"/>
      <c r="DS338" s="413"/>
      <c r="DT338" s="413"/>
      <c r="DU338" s="413"/>
      <c r="DV338" s="413"/>
      <c r="DW338" s="413"/>
      <c r="DX338" s="413"/>
      <c r="DY338" s="413"/>
      <c r="DZ338" s="413"/>
      <c r="EA338" s="413"/>
      <c r="EB338" s="413"/>
      <c r="EC338" s="413"/>
      <c r="ED338" s="413"/>
      <c r="EE338" s="413"/>
      <c r="EF338" s="413"/>
      <c r="EG338" s="413"/>
      <c r="EH338" s="413"/>
      <c r="EI338" s="413"/>
      <c r="EJ338" s="413"/>
      <c r="EK338" s="413"/>
      <c r="EL338" s="413"/>
      <c r="EM338" s="413"/>
      <c r="EN338" s="413"/>
      <c r="EO338" s="413"/>
      <c r="EP338" s="413"/>
      <c r="EQ338" s="413"/>
      <c r="ER338" s="413"/>
      <c r="ES338" s="413"/>
      <c r="ET338" s="413"/>
      <c r="EU338" s="413"/>
      <c r="EV338" s="413"/>
      <c r="EW338" s="413"/>
      <c r="EX338" s="413"/>
      <c r="EY338" s="413"/>
      <c r="EZ338" s="413"/>
      <c r="FA338" s="413"/>
      <c r="FB338" s="413"/>
      <c r="FC338" s="413"/>
      <c r="FD338" s="413"/>
      <c r="FE338" s="413"/>
      <c r="FF338" s="413"/>
      <c r="FG338" s="413"/>
      <c r="FH338" s="413"/>
      <c r="FI338" s="413"/>
      <c r="FJ338" s="413"/>
      <c r="FK338" s="413"/>
      <c r="FL338" s="413"/>
      <c r="FM338" s="413"/>
      <c r="FN338" s="413"/>
      <c r="FO338" s="413"/>
      <c r="FP338" s="413"/>
      <c r="FQ338" s="413"/>
      <c r="FR338" s="413"/>
      <c r="FS338" s="413"/>
      <c r="FT338" s="413"/>
      <c r="FU338" s="413"/>
      <c r="FV338" s="413"/>
      <c r="FW338" s="413"/>
      <c r="FX338" s="413"/>
      <c r="FY338" s="413"/>
      <c r="FZ338" s="413"/>
      <c r="GA338" s="413"/>
      <c r="GB338" s="413"/>
      <c r="GC338" s="413"/>
      <c r="GD338" s="413"/>
      <c r="GE338" s="413"/>
      <c r="GF338" s="413"/>
      <c r="GG338" s="413"/>
      <c r="GH338" s="413"/>
      <c r="GI338" s="413"/>
      <c r="GJ338" s="413"/>
      <c r="GK338" s="413"/>
      <c r="GL338" s="413"/>
      <c r="GM338" s="413"/>
      <c r="GN338" s="413"/>
      <c r="GO338" s="413"/>
      <c r="GP338" s="413"/>
      <c r="GQ338" s="413"/>
      <c r="GR338" s="413"/>
      <c r="GS338" s="413"/>
      <c r="GT338" s="413"/>
      <c r="GU338" s="413"/>
      <c r="GV338" s="413"/>
      <c r="GW338" s="413"/>
      <c r="GX338" s="413"/>
      <c r="GY338" s="413"/>
      <c r="GZ338" s="413"/>
      <c r="HA338" s="413"/>
      <c r="HB338" s="413"/>
      <c r="HC338" s="413"/>
      <c r="HD338" s="413"/>
      <c r="HE338" s="413"/>
      <c r="HF338" s="413"/>
      <c r="HG338" s="413"/>
      <c r="HH338" s="413"/>
      <c r="HI338" s="413"/>
      <c r="HJ338" s="413"/>
      <c r="HK338" s="413"/>
      <c r="HL338" s="413"/>
      <c r="HM338" s="413"/>
      <c r="HN338" s="413"/>
      <c r="HO338" s="413"/>
      <c r="HP338" s="413"/>
      <c r="HQ338" s="413"/>
      <c r="HR338" s="413"/>
      <c r="HS338" s="413"/>
      <c r="HT338" s="413"/>
      <c r="HU338" s="413"/>
      <c r="HV338" s="413"/>
      <c r="HW338" s="413"/>
      <c r="HX338" s="413"/>
      <c r="HY338" s="413"/>
      <c r="HZ338" s="413"/>
      <c r="IA338" s="413"/>
      <c r="IB338" s="413"/>
      <c r="IC338" s="413"/>
      <c r="ID338" s="413"/>
      <c r="IE338" s="413"/>
      <c r="IF338" s="413"/>
      <c r="IG338" s="413"/>
      <c r="IH338" s="413"/>
      <c r="II338" s="413"/>
      <c r="IJ338" s="413"/>
      <c r="IK338" s="413"/>
      <c r="IL338" s="413"/>
      <c r="IM338" s="413"/>
      <c r="IN338" s="413"/>
      <c r="IO338" s="413"/>
      <c r="IP338" s="413"/>
      <c r="IQ338" s="413"/>
      <c r="IR338" s="413"/>
      <c r="IS338" s="413"/>
      <c r="IT338" s="413"/>
      <c r="IU338" s="413"/>
      <c r="IV338" s="413"/>
    </row>
    <row r="339" spans="1:256" ht="16.5">
      <c r="A339" s="409" t="s">
        <v>919</v>
      </c>
      <c r="B339" s="411" t="s">
        <v>920</v>
      </c>
    </row>
    <row r="340" spans="1:256" ht="16.5">
      <c r="A340" s="409" t="s">
        <v>921</v>
      </c>
      <c r="B340" s="411" t="s">
        <v>922</v>
      </c>
    </row>
    <row r="341" spans="1:256" ht="16.5">
      <c r="A341" s="409" t="s">
        <v>923</v>
      </c>
      <c r="B341" s="411" t="s">
        <v>924</v>
      </c>
    </row>
    <row r="342" spans="1:256" ht="16.5">
      <c r="A342" s="409" t="s">
        <v>925</v>
      </c>
      <c r="B342" s="411" t="s">
        <v>926</v>
      </c>
    </row>
    <row r="343" spans="1:256" ht="16.5">
      <c r="A343" s="409" t="s">
        <v>927</v>
      </c>
      <c r="B343" s="411" t="s">
        <v>928</v>
      </c>
    </row>
    <row r="344" spans="1:256" ht="16.5">
      <c r="A344" s="409" t="s">
        <v>929</v>
      </c>
      <c r="B344" s="411" t="s">
        <v>930</v>
      </c>
    </row>
    <row r="345" spans="1:256" ht="16.5">
      <c r="A345" s="409" t="s">
        <v>931</v>
      </c>
      <c r="B345" s="411" t="s">
        <v>932</v>
      </c>
    </row>
    <row r="346" spans="1:256" ht="16.5">
      <c r="A346" s="409" t="s">
        <v>933</v>
      </c>
      <c r="B346" s="411" t="s">
        <v>934</v>
      </c>
    </row>
    <row r="347" spans="1:256" ht="16.5">
      <c r="A347" s="409" t="s">
        <v>935</v>
      </c>
      <c r="B347" s="411" t="s">
        <v>936</v>
      </c>
    </row>
    <row r="348" spans="1:256" ht="31.5">
      <c r="A348" s="414" t="s">
        <v>937</v>
      </c>
      <c r="B348" s="415" t="s">
        <v>938</v>
      </c>
    </row>
    <row r="349" spans="1:256" ht="16.5">
      <c r="A349" s="409" t="s">
        <v>939</v>
      </c>
      <c r="B349" s="416" t="s">
        <v>940</v>
      </c>
    </row>
    <row r="350" spans="1:256" ht="16.5">
      <c r="A350" s="409" t="s">
        <v>941</v>
      </c>
      <c r="B350" s="416" t="s">
        <v>942</v>
      </c>
    </row>
    <row r="351" spans="1:256" ht="16.5">
      <c r="A351" s="409" t="s">
        <v>943</v>
      </c>
      <c r="B351" s="416" t="s">
        <v>944</v>
      </c>
    </row>
    <row r="352" spans="1:256" ht="16.5">
      <c r="A352" s="409" t="s">
        <v>945</v>
      </c>
      <c r="B352" s="411" t="s">
        <v>946</v>
      </c>
    </row>
    <row r="353" spans="1:5" ht="16.5">
      <c r="A353" s="409" t="s">
        <v>947</v>
      </c>
      <c r="B353" s="411" t="s">
        <v>948</v>
      </c>
    </row>
    <row r="354" spans="1:5" ht="16.5">
      <c r="A354" s="409" t="s">
        <v>949</v>
      </c>
      <c r="B354" s="411" t="s">
        <v>950</v>
      </c>
    </row>
    <row r="355" spans="1:5" ht="16.5">
      <c r="A355" s="409" t="s">
        <v>951</v>
      </c>
      <c r="B355" s="411" t="s">
        <v>952</v>
      </c>
      <c r="E355" s="417"/>
    </row>
    <row r="356" spans="1:5" ht="16.5">
      <c r="A356" s="409" t="s">
        <v>953</v>
      </c>
      <c r="B356" s="411" t="s">
        <v>954</v>
      </c>
      <c r="E356" s="417"/>
    </row>
    <row r="357" spans="1:5" ht="16.5">
      <c r="A357" s="409" t="s">
        <v>955</v>
      </c>
      <c r="B357" s="411" t="s">
        <v>956</v>
      </c>
      <c r="E357" s="417"/>
    </row>
    <row r="358" spans="1:5" ht="16.5">
      <c r="A358" s="409" t="s">
        <v>957</v>
      </c>
      <c r="B358" s="416" t="s">
        <v>958</v>
      </c>
      <c r="E358" s="417"/>
    </row>
    <row r="359" spans="1:5" ht="16.5">
      <c r="A359" s="409" t="s">
        <v>959</v>
      </c>
      <c r="B359" s="416" t="s">
        <v>960</v>
      </c>
      <c r="E359" s="417"/>
    </row>
    <row r="360" spans="1:5" ht="16.5">
      <c r="A360" s="409" t="s">
        <v>961</v>
      </c>
      <c r="B360" s="416" t="s">
        <v>962</v>
      </c>
      <c r="E360" s="417"/>
    </row>
    <row r="361" spans="1:5" ht="16.5">
      <c r="A361" s="409" t="s">
        <v>963</v>
      </c>
      <c r="B361" s="411" t="s">
        <v>964</v>
      </c>
      <c r="E361" s="417"/>
    </row>
    <row r="362" spans="1:5" ht="16.5">
      <c r="A362" s="409" t="s">
        <v>965</v>
      </c>
      <c r="B362" s="411" t="s">
        <v>966</v>
      </c>
      <c r="E362" s="417"/>
    </row>
    <row r="363" spans="1:5" ht="16.5">
      <c r="A363" s="409" t="s">
        <v>967</v>
      </c>
      <c r="B363" s="416" t="s">
        <v>968</v>
      </c>
      <c r="E363" s="417"/>
    </row>
    <row r="364" spans="1:5" ht="16.5">
      <c r="A364" s="409" t="s">
        <v>969</v>
      </c>
      <c r="B364" s="411" t="s">
        <v>970</v>
      </c>
      <c r="E364" s="417"/>
    </row>
    <row r="365" spans="1:5" ht="16.5">
      <c r="A365" s="409" t="s">
        <v>971</v>
      </c>
      <c r="B365" s="411" t="s">
        <v>972</v>
      </c>
      <c r="E365" s="417"/>
    </row>
    <row r="366" spans="1:5" ht="16.5">
      <c r="A366" s="409" t="s">
        <v>973</v>
      </c>
      <c r="B366" s="411" t="s">
        <v>974</v>
      </c>
      <c r="E366" s="417"/>
    </row>
    <row r="367" spans="1:5" ht="16.5">
      <c r="A367" s="409" t="s">
        <v>975</v>
      </c>
      <c r="B367" s="411" t="s">
        <v>976</v>
      </c>
      <c r="E367" s="417"/>
    </row>
    <row r="368" spans="1:5" ht="16.5">
      <c r="A368" s="409" t="s">
        <v>977</v>
      </c>
      <c r="B368" s="411" t="s">
        <v>978</v>
      </c>
      <c r="E368" s="417"/>
    </row>
    <row r="369" spans="1:5" ht="16.5">
      <c r="A369" s="409" t="s">
        <v>979</v>
      </c>
      <c r="B369" s="411" t="s">
        <v>980</v>
      </c>
      <c r="E369" s="417"/>
    </row>
    <row r="370" spans="1:5" ht="16.5">
      <c r="A370" s="409" t="s">
        <v>981</v>
      </c>
      <c r="B370" s="411" t="s">
        <v>982</v>
      </c>
      <c r="E370" s="417"/>
    </row>
    <row r="371" spans="1:5" ht="16.5">
      <c r="A371" s="418" t="s">
        <v>983</v>
      </c>
      <c r="B371" s="419" t="s">
        <v>984</v>
      </c>
      <c r="E371" s="417"/>
    </row>
    <row r="372" spans="1:5" ht="16.5">
      <c r="A372" s="420" t="s">
        <v>985</v>
      </c>
      <c r="B372" s="421" t="s">
        <v>986</v>
      </c>
      <c r="E372" s="417"/>
    </row>
    <row r="373" spans="1:5" ht="16.5">
      <c r="A373" s="420" t="s">
        <v>987</v>
      </c>
      <c r="B373" s="421" t="s">
        <v>988</v>
      </c>
      <c r="E373" s="417"/>
    </row>
    <row r="374" spans="1:5" ht="16.5">
      <c r="A374" s="420" t="s">
        <v>989</v>
      </c>
      <c r="B374" s="421" t="s">
        <v>990</v>
      </c>
      <c r="E374" s="417"/>
    </row>
    <row r="375" spans="1:5" ht="16.5">
      <c r="A375" s="409" t="s">
        <v>991</v>
      </c>
      <c r="B375" s="411" t="s">
        <v>992</v>
      </c>
      <c r="E375" s="417"/>
    </row>
    <row r="376" spans="1:5" ht="19.5">
      <c r="A376" s="422"/>
      <c r="B376" s="423" t="s">
        <v>993</v>
      </c>
      <c r="E376" s="417"/>
    </row>
    <row r="377" spans="1:5" ht="18.75">
      <c r="A377" s="424"/>
      <c r="B377" s="425" t="s">
        <v>994</v>
      </c>
      <c r="E377" s="417"/>
    </row>
    <row r="378" spans="1:5" ht="18.75">
      <c r="A378" s="424"/>
      <c r="B378" s="426" t="s">
        <v>995</v>
      </c>
      <c r="E378" s="417"/>
    </row>
    <row r="379" spans="1:5" ht="18.75">
      <c r="A379" s="427" t="s">
        <v>996</v>
      </c>
      <c r="B379" s="428" t="s">
        <v>997</v>
      </c>
      <c r="E379" s="417"/>
    </row>
    <row r="380" spans="1:5" ht="18.75">
      <c r="A380" s="427" t="s">
        <v>998</v>
      </c>
      <c r="B380" s="429" t="s">
        <v>999</v>
      </c>
      <c r="E380" s="417"/>
    </row>
    <row r="381" spans="1:5" ht="18.75">
      <c r="A381" s="427" t="s">
        <v>1000</v>
      </c>
      <c r="B381" s="430" t="s">
        <v>1001</v>
      </c>
      <c r="E381" s="417"/>
    </row>
    <row r="382" spans="1:5" ht="18.75">
      <c r="A382" s="427" t="s">
        <v>1002</v>
      </c>
      <c r="B382" s="430" t="s">
        <v>1003</v>
      </c>
      <c r="E382" s="417"/>
    </row>
    <row r="383" spans="1:5" ht="18.75">
      <c r="A383" s="427" t="s">
        <v>1004</v>
      </c>
      <c r="B383" s="430" t="s">
        <v>1005</v>
      </c>
      <c r="E383" s="417"/>
    </row>
    <row r="384" spans="1:5" ht="18.75">
      <c r="A384" s="427" t="s">
        <v>1006</v>
      </c>
      <c r="B384" s="430" t="s">
        <v>1007</v>
      </c>
      <c r="E384" s="417"/>
    </row>
    <row r="385" spans="1:5" ht="18.75">
      <c r="A385" s="427" t="s">
        <v>1008</v>
      </c>
      <c r="B385" s="430" t="s">
        <v>1009</v>
      </c>
      <c r="E385" s="417"/>
    </row>
    <row r="386" spans="1:5" ht="18.75">
      <c r="A386" s="427" t="s">
        <v>1010</v>
      </c>
      <c r="B386" s="431" t="s">
        <v>1011</v>
      </c>
      <c r="E386" s="417"/>
    </row>
    <row r="387" spans="1:5" ht="18.75">
      <c r="A387" s="427" t="s">
        <v>1012</v>
      </c>
      <c r="B387" s="431" t="s">
        <v>1013</v>
      </c>
      <c r="E387" s="417"/>
    </row>
    <row r="388" spans="1:5" ht="18.75">
      <c r="A388" s="427" t="s">
        <v>1014</v>
      </c>
      <c r="B388" s="431" t="s">
        <v>1015</v>
      </c>
      <c r="E388" s="417"/>
    </row>
    <row r="389" spans="1:5" ht="18.75">
      <c r="A389" s="427" t="s">
        <v>1016</v>
      </c>
      <c r="B389" s="431" t="s">
        <v>1017</v>
      </c>
      <c r="E389" s="417"/>
    </row>
    <row r="390" spans="1:5" ht="18.75">
      <c r="A390" s="427" t="s">
        <v>1018</v>
      </c>
      <c r="B390" s="432" t="s">
        <v>1019</v>
      </c>
      <c r="E390" s="417"/>
    </row>
    <row r="391" spans="1:5" ht="18.75">
      <c r="A391" s="427" t="s">
        <v>1020</v>
      </c>
      <c r="B391" s="432" t="s">
        <v>1021</v>
      </c>
      <c r="E391" s="417"/>
    </row>
    <row r="392" spans="1:5" ht="18.75">
      <c r="A392" s="427" t="s">
        <v>1022</v>
      </c>
      <c r="B392" s="431" t="s">
        <v>1023</v>
      </c>
      <c r="E392" s="417"/>
    </row>
    <row r="393" spans="1:5" ht="18.75">
      <c r="A393" s="427" t="s">
        <v>1024</v>
      </c>
      <c r="B393" s="431" t="s">
        <v>1025</v>
      </c>
      <c r="E393" s="417"/>
    </row>
    <row r="394" spans="1:5" ht="18.75">
      <c r="A394" s="427" t="s">
        <v>1026</v>
      </c>
      <c r="B394" s="430" t="s">
        <v>1027</v>
      </c>
      <c r="E394" s="417"/>
    </row>
    <row r="395" spans="1:5" ht="18.75">
      <c r="A395" s="427" t="s">
        <v>1028</v>
      </c>
      <c r="B395" s="431" t="s">
        <v>1029</v>
      </c>
      <c r="E395" s="417"/>
    </row>
    <row r="396" spans="1:5" ht="18.75">
      <c r="A396" s="427" t="s">
        <v>1030</v>
      </c>
      <c r="B396" s="431" t="s">
        <v>1031</v>
      </c>
      <c r="E396" s="417"/>
    </row>
    <row r="397" spans="1:5" ht="18.75">
      <c r="A397" s="427" t="s">
        <v>1032</v>
      </c>
      <c r="B397" s="431" t="s">
        <v>1033</v>
      </c>
      <c r="E397" s="417"/>
    </row>
    <row r="398" spans="1:5" ht="18.75">
      <c r="A398" s="427" t="s">
        <v>1034</v>
      </c>
      <c r="B398" s="431" t="s">
        <v>1035</v>
      </c>
      <c r="E398" s="417"/>
    </row>
    <row r="399" spans="1:5" ht="18.75">
      <c r="A399" s="427" t="s">
        <v>1036</v>
      </c>
      <c r="B399" s="431" t="s">
        <v>1037</v>
      </c>
      <c r="E399" s="417"/>
    </row>
    <row r="400" spans="1:5" ht="18.75">
      <c r="A400" s="427" t="s">
        <v>1038</v>
      </c>
      <c r="B400" s="431" t="s">
        <v>1039</v>
      </c>
      <c r="E400" s="417"/>
    </row>
    <row r="401" spans="1:5" ht="18.75">
      <c r="A401" s="427" t="s">
        <v>1040</v>
      </c>
      <c r="B401" s="431" t="s">
        <v>1041</v>
      </c>
      <c r="E401" s="417"/>
    </row>
    <row r="402" spans="1:5" ht="18.75">
      <c r="A402" s="427" t="s">
        <v>1042</v>
      </c>
      <c r="B402" s="430" t="s">
        <v>1043</v>
      </c>
      <c r="E402" s="417"/>
    </row>
    <row r="403" spans="1:5" ht="18.75">
      <c r="A403" s="427" t="s">
        <v>1044</v>
      </c>
      <c r="B403" s="431" t="s">
        <v>1045</v>
      </c>
      <c r="E403" s="417"/>
    </row>
    <row r="404" spans="1:5" ht="18.75">
      <c r="A404" s="427" t="s">
        <v>1046</v>
      </c>
      <c r="B404" s="430" t="s">
        <v>1047</v>
      </c>
      <c r="E404" s="417"/>
    </row>
    <row r="405" spans="1:5" ht="18.75">
      <c r="A405" s="427" t="s">
        <v>1048</v>
      </c>
      <c r="B405" s="430" t="s">
        <v>1049</v>
      </c>
      <c r="E405" s="417"/>
    </row>
    <row r="406" spans="1:5" ht="18.75">
      <c r="A406" s="427" t="s">
        <v>1050</v>
      </c>
      <c r="B406" s="430" t="s">
        <v>1051</v>
      </c>
      <c r="E406" s="417"/>
    </row>
    <row r="407" spans="1:5" ht="18.75">
      <c r="A407" s="427" t="s">
        <v>1052</v>
      </c>
      <c r="B407" s="430" t="s">
        <v>1053</v>
      </c>
      <c r="E407" s="417"/>
    </row>
    <row r="408" spans="1:5" ht="18.75">
      <c r="A408" s="427" t="s">
        <v>1054</v>
      </c>
      <c r="B408" s="430" t="s">
        <v>1055</v>
      </c>
      <c r="E408" s="417"/>
    </row>
    <row r="409" spans="1:5" ht="18.75">
      <c r="A409" s="427" t="s">
        <v>1056</v>
      </c>
      <c r="B409" s="430" t="s">
        <v>1057</v>
      </c>
      <c r="E409" s="417"/>
    </row>
    <row r="410" spans="1:5" ht="18.75">
      <c r="A410" s="427" t="s">
        <v>1058</v>
      </c>
      <c r="B410" s="430" t="s">
        <v>1059</v>
      </c>
      <c r="E410" s="417"/>
    </row>
    <row r="411" spans="1:5" ht="18.75">
      <c r="A411" s="427" t="s">
        <v>1060</v>
      </c>
      <c r="B411" s="430" t="s">
        <v>1061</v>
      </c>
      <c r="E411" s="417"/>
    </row>
    <row r="412" spans="1:5" ht="18.75">
      <c r="A412" s="427" t="s">
        <v>1062</v>
      </c>
      <c r="B412" s="433" t="s">
        <v>1063</v>
      </c>
      <c r="E412" s="417"/>
    </row>
    <row r="413" spans="1:5" ht="18.75">
      <c r="A413" s="427" t="s">
        <v>1064</v>
      </c>
      <c r="B413" s="434" t="s">
        <v>1065</v>
      </c>
      <c r="E413" s="417"/>
    </row>
    <row r="414" spans="1:5" ht="18.75">
      <c r="A414" s="435" t="s">
        <v>1066</v>
      </c>
      <c r="B414" s="436" t="s">
        <v>1067</v>
      </c>
      <c r="E414" s="417"/>
    </row>
    <row r="415" spans="1:5" ht="18.75">
      <c r="A415" s="424"/>
      <c r="B415" s="437" t="s">
        <v>1068</v>
      </c>
      <c r="E415" s="417"/>
    </row>
    <row r="416" spans="1:5" ht="18.75">
      <c r="A416" s="438" t="s">
        <v>1069</v>
      </c>
      <c r="B416" s="439" t="s">
        <v>1070</v>
      </c>
      <c r="E416" s="417"/>
    </row>
    <row r="417" spans="1:5" ht="18.75">
      <c r="A417" s="427" t="s">
        <v>1071</v>
      </c>
      <c r="B417" s="416" t="s">
        <v>1072</v>
      </c>
      <c r="E417" s="417"/>
    </row>
    <row r="418" spans="1:5" ht="18.75">
      <c r="A418" s="427" t="s">
        <v>1073</v>
      </c>
      <c r="B418" s="416" t="s">
        <v>1074</v>
      </c>
      <c r="E418" s="417"/>
    </row>
    <row r="419" spans="1:5" ht="18.75">
      <c r="A419" s="440"/>
      <c r="B419" s="441" t="s">
        <v>1075</v>
      </c>
      <c r="E419" s="417"/>
    </row>
    <row r="420" spans="1:5" ht="16.5">
      <c r="A420" s="409" t="s">
        <v>971</v>
      </c>
      <c r="B420" s="411" t="s">
        <v>972</v>
      </c>
      <c r="E420" s="417"/>
    </row>
    <row r="421" spans="1:5" ht="16.5">
      <c r="A421" s="409" t="s">
        <v>973</v>
      </c>
      <c r="B421" s="411" t="s">
        <v>974</v>
      </c>
      <c r="E421" s="417"/>
    </row>
    <row r="422" spans="1:5" ht="16.5">
      <c r="A422" s="409" t="s">
        <v>975</v>
      </c>
      <c r="B422" s="411" t="s">
        <v>976</v>
      </c>
      <c r="E422" s="417"/>
    </row>
    <row r="423" spans="1:5" ht="18.75">
      <c r="A423" s="424"/>
      <c r="B423" s="441" t="s">
        <v>1076</v>
      </c>
      <c r="E423" s="417"/>
    </row>
    <row r="424" spans="1:5" ht="18.75">
      <c r="A424" s="438" t="s">
        <v>1077</v>
      </c>
      <c r="B424" s="439" t="s">
        <v>1078</v>
      </c>
      <c r="E424" s="417"/>
    </row>
    <row r="425" spans="1:5" ht="18.75">
      <c r="A425" s="438" t="s">
        <v>1079</v>
      </c>
      <c r="B425" s="439" t="s">
        <v>1080</v>
      </c>
      <c r="E425" s="417"/>
    </row>
    <row r="426" spans="1:5" ht="18.75">
      <c r="A426" s="438" t="s">
        <v>1081</v>
      </c>
      <c r="B426" s="439" t="s">
        <v>1082</v>
      </c>
      <c r="E426" s="417"/>
    </row>
    <row r="427" spans="1:5" ht="18.75">
      <c r="A427" s="427" t="s">
        <v>1083</v>
      </c>
      <c r="B427" s="416" t="s">
        <v>1084</v>
      </c>
      <c r="E427" s="417"/>
    </row>
    <row r="428" spans="1:5" ht="16.5">
      <c r="A428" s="442" t="s">
        <v>1085</v>
      </c>
      <c r="B428" s="416" t="s">
        <v>1086</v>
      </c>
      <c r="E428" s="417"/>
    </row>
    <row r="429" spans="1:5" ht="16.5">
      <c r="A429" s="442" t="s">
        <v>1087</v>
      </c>
      <c r="B429" s="443" t="s">
        <v>1088</v>
      </c>
      <c r="E429" s="417"/>
    </row>
    <row r="430" spans="1:5" ht="16.5">
      <c r="A430" s="409" t="s">
        <v>1089</v>
      </c>
      <c r="B430" s="411" t="s">
        <v>1090</v>
      </c>
      <c r="E430" s="417"/>
    </row>
    <row r="431" spans="1:5" ht="18.75">
      <c r="A431" s="444" t="s">
        <v>1091</v>
      </c>
      <c r="B431" s="445" t="s">
        <v>1092</v>
      </c>
      <c r="E431" s="417"/>
    </row>
    <row r="432" spans="1:5" ht="16.5">
      <c r="A432" s="409" t="s">
        <v>1093</v>
      </c>
      <c r="B432" s="411" t="s">
        <v>1094</v>
      </c>
      <c r="E432" s="417"/>
    </row>
    <row r="433" spans="1:5" ht="16.5">
      <c r="A433" s="446" t="s">
        <v>1095</v>
      </c>
      <c r="B433" s="411" t="s">
        <v>1096</v>
      </c>
      <c r="E433" s="417"/>
    </row>
    <row r="434" spans="1:5" ht="16.5">
      <c r="A434" s="409" t="s">
        <v>1097</v>
      </c>
      <c r="B434" s="430" t="s">
        <v>1098</v>
      </c>
      <c r="E434" s="417"/>
    </row>
    <row r="435" spans="1:5" ht="16.5">
      <c r="A435" s="409" t="s">
        <v>1099</v>
      </c>
      <c r="B435" s="447" t="s">
        <v>1100</v>
      </c>
      <c r="E435" s="417"/>
    </row>
    <row r="436" spans="1:5" ht="18.75">
      <c r="A436" s="427" t="s">
        <v>1101</v>
      </c>
      <c r="B436" s="448" t="s">
        <v>1102</v>
      </c>
      <c r="E436" s="417"/>
    </row>
    <row r="437" spans="1:5" ht="18.75">
      <c r="A437" s="427" t="s">
        <v>1103</v>
      </c>
      <c r="B437" s="448" t="s">
        <v>1104</v>
      </c>
      <c r="E437" s="417"/>
    </row>
    <row r="438" spans="1:5" ht="19.5">
      <c r="A438" s="427" t="s">
        <v>1105</v>
      </c>
      <c r="B438" s="449" t="s">
        <v>1106</v>
      </c>
      <c r="E438" s="417"/>
    </row>
    <row r="439" spans="1:5" ht="18.75">
      <c r="A439" s="427" t="s">
        <v>1107</v>
      </c>
      <c r="B439" s="448" t="s">
        <v>1108</v>
      </c>
      <c r="E439" s="417"/>
    </row>
    <row r="440" spans="1:5" ht="18.75">
      <c r="A440" s="427" t="s">
        <v>1109</v>
      </c>
      <c r="B440" s="448" t="s">
        <v>1110</v>
      </c>
      <c r="E440" s="417"/>
    </row>
    <row r="441" spans="1:5" ht="18.75">
      <c r="A441" s="427" t="s">
        <v>1111</v>
      </c>
      <c r="B441" s="448" t="s">
        <v>1112</v>
      </c>
      <c r="E441" s="417"/>
    </row>
    <row r="442" spans="1:5" ht="18.75">
      <c r="A442" s="427" t="s">
        <v>1113</v>
      </c>
      <c r="B442" s="448" t="s">
        <v>1114</v>
      </c>
      <c r="E442" s="417"/>
    </row>
    <row r="443" spans="1:5" ht="18.75">
      <c r="A443" s="427" t="s">
        <v>1115</v>
      </c>
      <c r="B443" s="448" t="s">
        <v>1116</v>
      </c>
      <c r="E443" s="417"/>
    </row>
    <row r="444" spans="1:5" ht="18.75">
      <c r="A444" s="427" t="s">
        <v>1117</v>
      </c>
      <c r="B444" s="448" t="s">
        <v>1118</v>
      </c>
      <c r="E444" s="417"/>
    </row>
    <row r="445" spans="1:5" ht="18.75">
      <c r="A445" s="427" t="s">
        <v>1119</v>
      </c>
      <c r="B445" s="448" t="s">
        <v>1120</v>
      </c>
      <c r="E445" s="417"/>
    </row>
    <row r="446" spans="1:5" ht="18.75">
      <c r="A446" s="427" t="s">
        <v>1121</v>
      </c>
      <c r="B446" s="448" t="s">
        <v>1122</v>
      </c>
      <c r="E446" s="417"/>
    </row>
    <row r="447" spans="1:5" ht="18.75">
      <c r="A447" s="427" t="s">
        <v>1123</v>
      </c>
      <c r="B447" s="448" t="s">
        <v>1124</v>
      </c>
      <c r="E447" s="417"/>
    </row>
    <row r="448" spans="1:5" ht="18.75">
      <c r="A448" s="427" t="s">
        <v>1125</v>
      </c>
      <c r="B448" s="448" t="s">
        <v>1126</v>
      </c>
      <c r="E448" s="417"/>
    </row>
    <row r="449" spans="1:5" ht="18.75">
      <c r="A449" s="427" t="s">
        <v>1127</v>
      </c>
      <c r="B449" s="448" t="s">
        <v>1128</v>
      </c>
      <c r="E449" s="417"/>
    </row>
    <row r="450" spans="1:5" ht="18.75">
      <c r="A450" s="427" t="s">
        <v>1129</v>
      </c>
      <c r="B450" s="448" t="s">
        <v>1130</v>
      </c>
      <c r="E450" s="417"/>
    </row>
    <row r="451" spans="1:5" ht="19.5">
      <c r="A451" s="427" t="s">
        <v>1131</v>
      </c>
      <c r="B451" s="449" t="s">
        <v>1132</v>
      </c>
      <c r="E451" s="417"/>
    </row>
    <row r="452" spans="1:5" ht="18.75">
      <c r="A452" s="427" t="s">
        <v>1133</v>
      </c>
      <c r="B452" s="448" t="s">
        <v>1134</v>
      </c>
      <c r="E452" s="417"/>
    </row>
    <row r="453" spans="1:5" ht="18.75">
      <c r="A453" s="427" t="s">
        <v>1135</v>
      </c>
      <c r="B453" s="448" t="s">
        <v>1136</v>
      </c>
      <c r="E453" s="417"/>
    </row>
    <row r="454" spans="1:5" ht="18.75">
      <c r="A454" s="427" t="s">
        <v>1137</v>
      </c>
      <c r="B454" s="448" t="s">
        <v>1138</v>
      </c>
      <c r="E454" s="417"/>
    </row>
    <row r="455" spans="1:5" ht="18.75">
      <c r="A455" s="427" t="s">
        <v>1139</v>
      </c>
      <c r="B455" s="448" t="s">
        <v>1140</v>
      </c>
      <c r="E455" s="417"/>
    </row>
    <row r="456" spans="1:5" ht="18.75">
      <c r="A456" s="427" t="s">
        <v>1141</v>
      </c>
      <c r="B456" s="448" t="s">
        <v>1142</v>
      </c>
      <c r="E456" s="417"/>
    </row>
    <row r="457" spans="1:5" ht="18.75">
      <c r="A457" s="427" t="s">
        <v>1143</v>
      </c>
      <c r="B457" s="448" t="s">
        <v>1144</v>
      </c>
      <c r="E457" s="417"/>
    </row>
    <row r="458" spans="1:5" ht="18.75">
      <c r="A458" s="427" t="s">
        <v>1145</v>
      </c>
      <c r="B458" s="448" t="s">
        <v>1146</v>
      </c>
      <c r="E458" s="417"/>
    </row>
    <row r="459" spans="1:5" ht="18.75">
      <c r="A459" s="427" t="s">
        <v>1147</v>
      </c>
      <c r="B459" s="448" t="s">
        <v>1148</v>
      </c>
      <c r="E459" s="417"/>
    </row>
    <row r="460" spans="1:5" ht="18.75">
      <c r="A460" s="427" t="s">
        <v>1149</v>
      </c>
      <c r="B460" s="448" t="s">
        <v>1150</v>
      </c>
      <c r="E460" s="417"/>
    </row>
    <row r="461" spans="1:5" ht="18.75">
      <c r="A461" s="427" t="s">
        <v>1151</v>
      </c>
      <c r="B461" s="448" t="s">
        <v>1152</v>
      </c>
      <c r="E461" s="417"/>
    </row>
    <row r="462" spans="1:5" ht="18.75">
      <c r="A462" s="427" t="s">
        <v>1153</v>
      </c>
      <c r="B462" s="448" t="s">
        <v>1154</v>
      </c>
      <c r="E462" s="417"/>
    </row>
    <row r="463" spans="1:5" ht="18.75">
      <c r="A463" s="427" t="s">
        <v>1155</v>
      </c>
      <c r="B463" s="448" t="s">
        <v>1156</v>
      </c>
      <c r="E463" s="417"/>
    </row>
    <row r="464" spans="1:5" ht="18.75">
      <c r="A464" s="427" t="s">
        <v>1157</v>
      </c>
      <c r="B464" s="448" t="s">
        <v>1158</v>
      </c>
      <c r="E464" s="417"/>
    </row>
    <row r="465" spans="1:5" ht="18.75">
      <c r="A465" s="427" t="s">
        <v>1159</v>
      </c>
      <c r="B465" s="448" t="s">
        <v>1160</v>
      </c>
      <c r="E465" s="417"/>
    </row>
    <row r="466" spans="1:5" ht="18.75">
      <c r="A466" s="427" t="s">
        <v>1161</v>
      </c>
      <c r="B466" s="448" t="s">
        <v>1162</v>
      </c>
      <c r="E466" s="417"/>
    </row>
    <row r="467" spans="1:5" ht="19.5">
      <c r="A467" s="427" t="s">
        <v>1163</v>
      </c>
      <c r="B467" s="449" t="s">
        <v>1164</v>
      </c>
      <c r="E467" s="417"/>
    </row>
    <row r="468" spans="1:5" ht="18.75">
      <c r="A468" s="427" t="s">
        <v>1165</v>
      </c>
      <c r="B468" s="448" t="s">
        <v>1166</v>
      </c>
      <c r="E468" s="417"/>
    </row>
    <row r="469" spans="1:5" ht="18.75">
      <c r="A469" s="427" t="s">
        <v>1167</v>
      </c>
      <c r="B469" s="448" t="s">
        <v>1168</v>
      </c>
      <c r="E469" s="417"/>
    </row>
    <row r="470" spans="1:5" ht="18.75">
      <c r="A470" s="427" t="s">
        <v>1169</v>
      </c>
      <c r="B470" s="448" t="s">
        <v>1170</v>
      </c>
      <c r="E470" s="417"/>
    </row>
    <row r="471" spans="1:5" ht="18.75">
      <c r="A471" s="427" t="s">
        <v>1171</v>
      </c>
      <c r="B471" s="448" t="s">
        <v>1172</v>
      </c>
      <c r="E471" s="417"/>
    </row>
    <row r="472" spans="1:5" ht="18.75">
      <c r="A472" s="427" t="s">
        <v>1173</v>
      </c>
      <c r="B472" s="448" t="s">
        <v>1174</v>
      </c>
      <c r="E472" s="417"/>
    </row>
    <row r="473" spans="1:5" ht="18.75">
      <c r="A473" s="427" t="s">
        <v>1175</v>
      </c>
      <c r="B473" s="448" t="s">
        <v>1176</v>
      </c>
      <c r="E473" s="417"/>
    </row>
    <row r="474" spans="1:5" ht="18.75">
      <c r="A474" s="427" t="s">
        <v>1177</v>
      </c>
      <c r="B474" s="448" t="s">
        <v>1178</v>
      </c>
      <c r="E474" s="417"/>
    </row>
    <row r="475" spans="1:5" ht="19.5">
      <c r="A475" s="427" t="s">
        <v>1179</v>
      </c>
      <c r="B475" s="449" t="s">
        <v>1180</v>
      </c>
      <c r="E475" s="417"/>
    </row>
    <row r="476" spans="1:5" ht="18.75">
      <c r="A476" s="427" t="s">
        <v>1181</v>
      </c>
      <c r="B476" s="448" t="s">
        <v>1182</v>
      </c>
      <c r="E476" s="417"/>
    </row>
    <row r="477" spans="1:5" ht="18.75">
      <c r="A477" s="427" t="s">
        <v>1183</v>
      </c>
      <c r="B477" s="448" t="s">
        <v>1184</v>
      </c>
      <c r="E477" s="417"/>
    </row>
    <row r="478" spans="1:5" ht="18.75">
      <c r="A478" s="427" t="s">
        <v>1185</v>
      </c>
      <c r="B478" s="448" t="s">
        <v>1186</v>
      </c>
      <c r="E478" s="417"/>
    </row>
    <row r="479" spans="1:5" ht="18.75">
      <c r="A479" s="427" t="s">
        <v>1187</v>
      </c>
      <c r="B479" s="448" t="s">
        <v>1188</v>
      </c>
      <c r="E479" s="417"/>
    </row>
    <row r="480" spans="1:5" ht="18.75">
      <c r="A480" s="427" t="s">
        <v>1189</v>
      </c>
      <c r="B480" s="448" t="s">
        <v>1190</v>
      </c>
      <c r="E480" s="417"/>
    </row>
    <row r="481" spans="1:5" ht="18.75">
      <c r="A481" s="427" t="s">
        <v>1191</v>
      </c>
      <c r="B481" s="448" t="s">
        <v>1192</v>
      </c>
      <c r="E481" s="417"/>
    </row>
    <row r="482" spans="1:5" ht="18.75">
      <c r="A482" s="427" t="s">
        <v>1193</v>
      </c>
      <c r="B482" s="448" t="s">
        <v>1194</v>
      </c>
      <c r="E482" s="417"/>
    </row>
    <row r="483" spans="1:5" ht="18.75">
      <c r="A483" s="427" t="s">
        <v>1195</v>
      </c>
      <c r="B483" s="448" t="s">
        <v>1196</v>
      </c>
      <c r="E483" s="417"/>
    </row>
    <row r="484" spans="1:5" ht="18.75">
      <c r="A484" s="427" t="s">
        <v>1197</v>
      </c>
      <c r="B484" s="448" t="s">
        <v>1198</v>
      </c>
      <c r="E484" s="417"/>
    </row>
    <row r="485" spans="1:5" ht="18.75">
      <c r="A485" s="427" t="s">
        <v>1199</v>
      </c>
      <c r="B485" s="448" t="s">
        <v>1200</v>
      </c>
      <c r="E485" s="417"/>
    </row>
    <row r="486" spans="1:5" ht="18.75">
      <c r="A486" s="427" t="s">
        <v>1201</v>
      </c>
      <c r="B486" s="448" t="s">
        <v>1202</v>
      </c>
      <c r="E486" s="417"/>
    </row>
    <row r="487" spans="1:5" ht="18.75">
      <c r="A487" s="427" t="s">
        <v>1203</v>
      </c>
      <c r="B487" s="448" t="s">
        <v>1204</v>
      </c>
      <c r="E487" s="417"/>
    </row>
    <row r="488" spans="1:5" ht="19.5">
      <c r="A488" s="427" t="s">
        <v>1205</v>
      </c>
      <c r="B488" s="449" t="s">
        <v>1206</v>
      </c>
      <c r="E488" s="417"/>
    </row>
    <row r="489" spans="1:5" ht="18.75">
      <c r="A489" s="427" t="s">
        <v>1207</v>
      </c>
      <c r="B489" s="448" t="s">
        <v>1208</v>
      </c>
      <c r="E489" s="417"/>
    </row>
    <row r="490" spans="1:5" ht="18.75">
      <c r="A490" s="427" t="s">
        <v>1209</v>
      </c>
      <c r="B490" s="448" t="s">
        <v>1210</v>
      </c>
      <c r="E490" s="417"/>
    </row>
    <row r="491" spans="1:5" ht="18.75">
      <c r="A491" s="427" t="s">
        <v>1211</v>
      </c>
      <c r="B491" s="448" t="s">
        <v>1212</v>
      </c>
      <c r="E491" s="417"/>
    </row>
    <row r="492" spans="1:5" ht="18.75">
      <c r="A492" s="427" t="s">
        <v>1213</v>
      </c>
      <c r="B492" s="448" t="s">
        <v>1214</v>
      </c>
      <c r="E492" s="417"/>
    </row>
    <row r="493" spans="1:5" ht="18.75">
      <c r="A493" s="427" t="s">
        <v>1215</v>
      </c>
      <c r="B493" s="448" t="s">
        <v>1216</v>
      </c>
      <c r="E493" s="417"/>
    </row>
    <row r="494" spans="1:5" ht="18.75">
      <c r="A494" s="427" t="s">
        <v>1217</v>
      </c>
      <c r="B494" s="448" t="s">
        <v>1218</v>
      </c>
      <c r="E494" s="417"/>
    </row>
    <row r="495" spans="1:5" ht="18.75">
      <c r="A495" s="427" t="s">
        <v>1219</v>
      </c>
      <c r="B495" s="448" t="s">
        <v>1220</v>
      </c>
      <c r="E495" s="417"/>
    </row>
    <row r="496" spans="1:5" ht="18.75">
      <c r="A496" s="427" t="s">
        <v>1221</v>
      </c>
      <c r="B496" s="448" t="s">
        <v>1222</v>
      </c>
      <c r="E496" s="417"/>
    </row>
    <row r="497" spans="1:5" ht="18.75">
      <c r="A497" s="427" t="s">
        <v>1223</v>
      </c>
      <c r="B497" s="448" t="s">
        <v>1224</v>
      </c>
      <c r="E497" s="417"/>
    </row>
    <row r="498" spans="1:5" ht="19.5">
      <c r="A498" s="427" t="s">
        <v>1225</v>
      </c>
      <c r="B498" s="449" t="s">
        <v>1226</v>
      </c>
      <c r="E498" s="417"/>
    </row>
    <row r="499" spans="1:5" ht="18.75">
      <c r="A499" s="427" t="s">
        <v>1227</v>
      </c>
      <c r="B499" s="448" t="s">
        <v>1228</v>
      </c>
      <c r="E499" s="417"/>
    </row>
    <row r="500" spans="1:5" ht="18.75">
      <c r="A500" s="427" t="s">
        <v>1229</v>
      </c>
      <c r="B500" s="448" t="s">
        <v>1230</v>
      </c>
      <c r="E500" s="417"/>
    </row>
    <row r="501" spans="1:5" ht="18.75">
      <c r="A501" s="427" t="s">
        <v>1231</v>
      </c>
      <c r="B501" s="448" t="s">
        <v>1232</v>
      </c>
      <c r="E501" s="417"/>
    </row>
    <row r="502" spans="1:5" ht="18.75">
      <c r="A502" s="427" t="s">
        <v>1233</v>
      </c>
      <c r="B502" s="448" t="s">
        <v>1234</v>
      </c>
      <c r="E502" s="417"/>
    </row>
    <row r="503" spans="1:5" ht="18.75">
      <c r="A503" s="427" t="s">
        <v>1235</v>
      </c>
      <c r="B503" s="448" t="s">
        <v>1236</v>
      </c>
      <c r="E503" s="417"/>
    </row>
    <row r="504" spans="1:5" ht="18.75">
      <c r="A504" s="427" t="s">
        <v>1237</v>
      </c>
      <c r="B504" s="448" t="s">
        <v>1238</v>
      </c>
      <c r="E504" s="417"/>
    </row>
    <row r="505" spans="1:5" ht="18.75">
      <c r="A505" s="427" t="s">
        <v>1239</v>
      </c>
      <c r="B505" s="448" t="s">
        <v>1240</v>
      </c>
      <c r="E505" s="417"/>
    </row>
    <row r="506" spans="1:5" ht="19.5">
      <c r="A506" s="427" t="s">
        <v>1241</v>
      </c>
      <c r="B506" s="449" t="s">
        <v>1242</v>
      </c>
      <c r="E506" s="417"/>
    </row>
    <row r="507" spans="1:5" ht="18.75">
      <c r="A507" s="427" t="s">
        <v>1243</v>
      </c>
      <c r="B507" s="448" t="s">
        <v>1244</v>
      </c>
      <c r="E507" s="417"/>
    </row>
    <row r="508" spans="1:5" ht="18.75">
      <c r="A508" s="427" t="s">
        <v>1245</v>
      </c>
      <c r="B508" s="448" t="s">
        <v>1246</v>
      </c>
      <c r="E508" s="417"/>
    </row>
    <row r="509" spans="1:5" ht="18.75">
      <c r="A509" s="427" t="s">
        <v>1247</v>
      </c>
      <c r="B509" s="448" t="s">
        <v>1248</v>
      </c>
      <c r="E509" s="417"/>
    </row>
    <row r="510" spans="1:5" ht="18.75">
      <c r="A510" s="427" t="s">
        <v>1249</v>
      </c>
      <c r="B510" s="448" t="s">
        <v>1250</v>
      </c>
      <c r="E510" s="417"/>
    </row>
    <row r="511" spans="1:5" ht="18.75">
      <c r="A511" s="427" t="s">
        <v>1251</v>
      </c>
      <c r="B511" s="448" t="s">
        <v>1252</v>
      </c>
      <c r="E511" s="417"/>
    </row>
    <row r="512" spans="1:5" ht="19.5">
      <c r="A512" s="427" t="s">
        <v>1253</v>
      </c>
      <c r="B512" s="449" t="s">
        <v>1254</v>
      </c>
      <c r="E512" s="417"/>
    </row>
    <row r="513" spans="1:5" ht="18.75">
      <c r="A513" s="427" t="s">
        <v>1255</v>
      </c>
      <c r="B513" s="448" t="s">
        <v>1256</v>
      </c>
      <c r="E513" s="417"/>
    </row>
    <row r="514" spans="1:5" ht="18.75">
      <c r="A514" s="427" t="s">
        <v>1257</v>
      </c>
      <c r="B514" s="448" t="s">
        <v>1258</v>
      </c>
      <c r="E514" s="417"/>
    </row>
    <row r="515" spans="1:5" ht="18.75">
      <c r="A515" s="427" t="s">
        <v>1259</v>
      </c>
      <c r="B515" s="448" t="s">
        <v>1260</v>
      </c>
      <c r="E515" s="417"/>
    </row>
    <row r="516" spans="1:5" ht="18.75">
      <c r="A516" s="427" t="s">
        <v>1261</v>
      </c>
      <c r="B516" s="448" t="s">
        <v>1262</v>
      </c>
      <c r="E516" s="417"/>
    </row>
    <row r="517" spans="1:5" ht="18.75">
      <c r="A517" s="427" t="s">
        <v>1263</v>
      </c>
      <c r="B517" s="448" t="s">
        <v>1264</v>
      </c>
      <c r="E517" s="417"/>
    </row>
    <row r="518" spans="1:5" ht="18.75">
      <c r="A518" s="427" t="s">
        <v>1265</v>
      </c>
      <c r="B518" s="448" t="s">
        <v>1266</v>
      </c>
      <c r="E518" s="417"/>
    </row>
    <row r="519" spans="1:5" ht="18.75">
      <c r="A519" s="427" t="s">
        <v>1267</v>
      </c>
      <c r="B519" s="448" t="s">
        <v>1268</v>
      </c>
      <c r="E519" s="417"/>
    </row>
    <row r="520" spans="1:5" ht="18.75">
      <c r="A520" s="427" t="s">
        <v>1269</v>
      </c>
      <c r="B520" s="448" t="s">
        <v>1270</v>
      </c>
      <c r="E520" s="417"/>
    </row>
    <row r="521" spans="1:5" ht="18.75">
      <c r="A521" s="427" t="s">
        <v>1271</v>
      </c>
      <c r="B521" s="448" t="s">
        <v>1272</v>
      </c>
      <c r="E521" s="417"/>
    </row>
    <row r="522" spans="1:5" ht="19.5">
      <c r="A522" s="427" t="s">
        <v>1273</v>
      </c>
      <c r="B522" s="449" t="s">
        <v>1274</v>
      </c>
      <c r="E522" s="417"/>
    </row>
    <row r="523" spans="1:5" ht="18.75">
      <c r="A523" s="427" t="s">
        <v>1275</v>
      </c>
      <c r="B523" s="448" t="s">
        <v>1276</v>
      </c>
      <c r="E523" s="417"/>
    </row>
    <row r="524" spans="1:5" ht="18.75">
      <c r="A524" s="427" t="s">
        <v>1277</v>
      </c>
      <c r="B524" s="448" t="s">
        <v>1278</v>
      </c>
      <c r="E524" s="417"/>
    </row>
    <row r="525" spans="1:5" ht="18.75">
      <c r="A525" s="427" t="s">
        <v>1279</v>
      </c>
      <c r="B525" s="448" t="s">
        <v>1280</v>
      </c>
      <c r="E525" s="417"/>
    </row>
    <row r="526" spans="1:5" ht="18.75">
      <c r="A526" s="427" t="s">
        <v>1281</v>
      </c>
      <c r="B526" s="448" t="s">
        <v>1282</v>
      </c>
      <c r="E526" s="417"/>
    </row>
    <row r="527" spans="1:5" ht="18.75">
      <c r="A527" s="427" t="s">
        <v>1283</v>
      </c>
      <c r="B527" s="448" t="s">
        <v>1284</v>
      </c>
      <c r="E527" s="417"/>
    </row>
    <row r="528" spans="1:5" ht="18.75">
      <c r="A528" s="427" t="s">
        <v>1285</v>
      </c>
      <c r="B528" s="448" t="s">
        <v>1286</v>
      </c>
      <c r="E528" s="417"/>
    </row>
    <row r="529" spans="1:5" ht="19.5">
      <c r="A529" s="427" t="s">
        <v>1287</v>
      </c>
      <c r="B529" s="449" t="s">
        <v>1288</v>
      </c>
      <c r="E529" s="417"/>
    </row>
    <row r="530" spans="1:5" ht="18.75">
      <c r="A530" s="427" t="s">
        <v>1289</v>
      </c>
      <c r="B530" s="448" t="s">
        <v>1290</v>
      </c>
      <c r="E530" s="417"/>
    </row>
    <row r="531" spans="1:5" ht="18.75">
      <c r="A531" s="427" t="s">
        <v>1291</v>
      </c>
      <c r="B531" s="448" t="s">
        <v>1292</v>
      </c>
      <c r="E531" s="417"/>
    </row>
    <row r="532" spans="1:5" ht="18.75">
      <c r="A532" s="427" t="s">
        <v>1293</v>
      </c>
      <c r="B532" s="448" t="s">
        <v>1294</v>
      </c>
      <c r="E532" s="417"/>
    </row>
    <row r="533" spans="1:5" ht="18.75">
      <c r="A533" s="427" t="s">
        <v>1295</v>
      </c>
      <c r="B533" s="448" t="s">
        <v>1296</v>
      </c>
      <c r="E533" s="417"/>
    </row>
    <row r="534" spans="1:5" ht="18.75">
      <c r="A534" s="427" t="s">
        <v>1297</v>
      </c>
      <c r="B534" s="448" t="s">
        <v>1298</v>
      </c>
      <c r="E534" s="417"/>
    </row>
    <row r="535" spans="1:5" ht="18.75">
      <c r="A535" s="427" t="s">
        <v>1299</v>
      </c>
      <c r="B535" s="448" t="s">
        <v>1300</v>
      </c>
      <c r="E535" s="417"/>
    </row>
    <row r="536" spans="1:5" ht="19.5">
      <c r="A536" s="427" t="s">
        <v>1301</v>
      </c>
      <c r="B536" s="449" t="s">
        <v>1302</v>
      </c>
      <c r="E536" s="417"/>
    </row>
    <row r="537" spans="1:5" ht="18.75">
      <c r="A537" s="427" t="s">
        <v>1303</v>
      </c>
      <c r="B537" s="448" t="s">
        <v>1304</v>
      </c>
      <c r="E537" s="417"/>
    </row>
    <row r="538" spans="1:5" ht="18.75">
      <c r="A538" s="427" t="s">
        <v>1305</v>
      </c>
      <c r="B538" s="448" t="s">
        <v>1306</v>
      </c>
      <c r="E538" s="417"/>
    </row>
    <row r="539" spans="1:5" ht="18.75">
      <c r="A539" s="427" t="s">
        <v>1307</v>
      </c>
      <c r="B539" s="448" t="s">
        <v>1308</v>
      </c>
      <c r="E539" s="417"/>
    </row>
    <row r="540" spans="1:5" ht="18.75">
      <c r="A540" s="427" t="s">
        <v>1309</v>
      </c>
      <c r="B540" s="448" t="s">
        <v>1310</v>
      </c>
      <c r="E540" s="417"/>
    </row>
    <row r="541" spans="1:5" ht="18.75">
      <c r="A541" s="427" t="s">
        <v>1311</v>
      </c>
      <c r="B541" s="448" t="s">
        <v>1312</v>
      </c>
      <c r="E541" s="417"/>
    </row>
    <row r="542" spans="1:5" ht="18.75">
      <c r="A542" s="427" t="s">
        <v>1313</v>
      </c>
      <c r="B542" s="448" t="s">
        <v>1314</v>
      </c>
      <c r="E542" s="417"/>
    </row>
    <row r="543" spans="1:5" ht="18.75">
      <c r="A543" s="427" t="s">
        <v>1315</v>
      </c>
      <c r="B543" s="448" t="s">
        <v>1316</v>
      </c>
      <c r="E543" s="417"/>
    </row>
    <row r="544" spans="1:5" ht="18.75">
      <c r="A544" s="427" t="s">
        <v>1317</v>
      </c>
      <c r="B544" s="448" t="s">
        <v>1318</v>
      </c>
      <c r="E544" s="417"/>
    </row>
    <row r="545" spans="1:5" ht="18.75">
      <c r="A545" s="427" t="s">
        <v>1319</v>
      </c>
      <c r="B545" s="448" t="s">
        <v>1320</v>
      </c>
      <c r="E545" s="417"/>
    </row>
    <row r="546" spans="1:5" ht="18.75">
      <c r="A546" s="427" t="s">
        <v>1321</v>
      </c>
      <c r="B546" s="448" t="s">
        <v>1322</v>
      </c>
      <c r="E546" s="417"/>
    </row>
    <row r="547" spans="1:5" ht="18.75">
      <c r="A547" s="427" t="s">
        <v>1323</v>
      </c>
      <c r="B547" s="448" t="s">
        <v>1324</v>
      </c>
      <c r="E547" s="417"/>
    </row>
    <row r="548" spans="1:5" ht="18.75">
      <c r="A548" s="427" t="s">
        <v>1325</v>
      </c>
      <c r="B548" s="448" t="s">
        <v>1326</v>
      </c>
      <c r="E548" s="417"/>
    </row>
    <row r="549" spans="1:5" ht="18.75">
      <c r="A549" s="427" t="s">
        <v>1327</v>
      </c>
      <c r="B549" s="448" t="s">
        <v>1328</v>
      </c>
      <c r="E549" s="417"/>
    </row>
    <row r="550" spans="1:5" ht="19.5">
      <c r="A550" s="427" t="s">
        <v>1329</v>
      </c>
      <c r="B550" s="449" t="s">
        <v>1330</v>
      </c>
      <c r="E550" s="417"/>
    </row>
    <row r="551" spans="1:5" ht="18.75">
      <c r="A551" s="427" t="s">
        <v>1331</v>
      </c>
      <c r="B551" s="448" t="s">
        <v>1332</v>
      </c>
      <c r="E551" s="417"/>
    </row>
    <row r="552" spans="1:5" ht="18.75">
      <c r="A552" s="427" t="s">
        <v>1333</v>
      </c>
      <c r="B552" s="448" t="s">
        <v>1334</v>
      </c>
      <c r="E552" s="417"/>
    </row>
    <row r="553" spans="1:5" ht="18.75">
      <c r="A553" s="427" t="s">
        <v>1335</v>
      </c>
      <c r="B553" s="448" t="s">
        <v>1336</v>
      </c>
      <c r="E553" s="417"/>
    </row>
    <row r="554" spans="1:5" ht="18.75">
      <c r="A554" s="427" t="s">
        <v>1337</v>
      </c>
      <c r="B554" s="448" t="s">
        <v>1338</v>
      </c>
      <c r="E554" s="417"/>
    </row>
    <row r="555" spans="1:5" ht="18.75">
      <c r="A555" s="427" t="s">
        <v>1339</v>
      </c>
      <c r="B555" s="448" t="s">
        <v>1340</v>
      </c>
      <c r="E555" s="417"/>
    </row>
    <row r="556" spans="1:5" ht="18.75">
      <c r="A556" s="427" t="s">
        <v>1341</v>
      </c>
      <c r="B556" s="448" t="s">
        <v>1342</v>
      </c>
      <c r="E556" s="417"/>
    </row>
    <row r="557" spans="1:5" ht="18.75">
      <c r="A557" s="427" t="s">
        <v>1343</v>
      </c>
      <c r="B557" s="448" t="s">
        <v>1344</v>
      </c>
      <c r="E557" s="417"/>
    </row>
    <row r="558" spans="1:5" ht="19.5">
      <c r="A558" s="427" t="s">
        <v>1345</v>
      </c>
      <c r="B558" s="449" t="s">
        <v>1346</v>
      </c>
      <c r="E558" s="417"/>
    </row>
    <row r="559" spans="1:5" ht="18.75">
      <c r="A559" s="427" t="s">
        <v>1347</v>
      </c>
      <c r="B559" s="448" t="s">
        <v>1348</v>
      </c>
      <c r="E559" s="417"/>
    </row>
    <row r="560" spans="1:5" ht="18.75">
      <c r="A560" s="427" t="s">
        <v>1349</v>
      </c>
      <c r="B560" s="448" t="s">
        <v>1350</v>
      </c>
      <c r="E560" s="417"/>
    </row>
    <row r="561" spans="1:5" ht="18.75">
      <c r="A561" s="427" t="s">
        <v>1351</v>
      </c>
      <c r="B561" s="448" t="s">
        <v>1352</v>
      </c>
      <c r="E561" s="417"/>
    </row>
    <row r="562" spans="1:5" ht="18.75">
      <c r="A562" s="427" t="s">
        <v>1353</v>
      </c>
      <c r="B562" s="448" t="s">
        <v>1354</v>
      </c>
      <c r="E562" s="417"/>
    </row>
    <row r="563" spans="1:5" ht="18.75">
      <c r="A563" s="427" t="s">
        <v>1355</v>
      </c>
      <c r="B563" s="450" t="s">
        <v>1356</v>
      </c>
      <c r="E563" s="417"/>
    </row>
    <row r="564" spans="1:5" ht="18.75">
      <c r="A564" s="427" t="s">
        <v>1357</v>
      </c>
      <c r="B564" s="448" t="s">
        <v>1358</v>
      </c>
      <c r="E564" s="417"/>
    </row>
    <row r="565" spans="1:5" ht="18.75">
      <c r="A565" s="427" t="s">
        <v>1359</v>
      </c>
      <c r="B565" s="448" t="s">
        <v>1360</v>
      </c>
      <c r="E565" s="417"/>
    </row>
    <row r="566" spans="1:5" ht="18.75">
      <c r="A566" s="427" t="s">
        <v>1361</v>
      </c>
      <c r="B566" s="448" t="s">
        <v>1362</v>
      </c>
      <c r="E566" s="417"/>
    </row>
    <row r="567" spans="1:5" ht="18.75">
      <c r="A567" s="427" t="s">
        <v>1363</v>
      </c>
      <c r="B567" s="448" t="s">
        <v>1364</v>
      </c>
      <c r="E567" s="417"/>
    </row>
    <row r="568" spans="1:5" ht="19.5">
      <c r="A568" s="427" t="s">
        <v>1365</v>
      </c>
      <c r="B568" s="449" t="s">
        <v>1366</v>
      </c>
      <c r="E568" s="417"/>
    </row>
    <row r="569" spans="1:5" ht="18.75">
      <c r="A569" s="427" t="s">
        <v>1367</v>
      </c>
      <c r="B569" s="448" t="s">
        <v>1368</v>
      </c>
      <c r="E569" s="417"/>
    </row>
    <row r="570" spans="1:5" ht="18.75">
      <c r="A570" s="427" t="s">
        <v>1369</v>
      </c>
      <c r="B570" s="448" t="s">
        <v>1370</v>
      </c>
      <c r="E570" s="417"/>
    </row>
    <row r="571" spans="1:5" ht="18.75">
      <c r="A571" s="427" t="s">
        <v>1371</v>
      </c>
      <c r="B571" s="451" t="s">
        <v>1372</v>
      </c>
      <c r="E571" s="417"/>
    </row>
    <row r="572" spans="1:5" ht="18.75">
      <c r="A572" s="427" t="s">
        <v>1373</v>
      </c>
      <c r="B572" s="448" t="s">
        <v>1374</v>
      </c>
      <c r="E572" s="417"/>
    </row>
    <row r="573" spans="1:5" ht="18.75">
      <c r="A573" s="427" t="s">
        <v>1375</v>
      </c>
      <c r="B573" s="448" t="s">
        <v>1376</v>
      </c>
      <c r="E573" s="417"/>
    </row>
    <row r="574" spans="1:5" ht="18.75">
      <c r="A574" s="427" t="s">
        <v>1377</v>
      </c>
      <c r="B574" s="448" t="s">
        <v>1378</v>
      </c>
      <c r="E574" s="417"/>
    </row>
    <row r="575" spans="1:5" ht="18.75">
      <c r="A575" s="427" t="s">
        <v>1379</v>
      </c>
      <c r="B575" s="448" t="s">
        <v>1380</v>
      </c>
      <c r="E575" s="417"/>
    </row>
    <row r="576" spans="1:5" ht="18.75">
      <c r="A576" s="427" t="s">
        <v>1381</v>
      </c>
      <c r="B576" s="448" t="s">
        <v>1382</v>
      </c>
      <c r="E576" s="417"/>
    </row>
    <row r="577" spans="1:5" ht="18.75">
      <c r="A577" s="427" t="s">
        <v>1383</v>
      </c>
      <c r="B577" s="448" t="s">
        <v>1384</v>
      </c>
      <c r="E577" s="417"/>
    </row>
    <row r="578" spans="1:5" ht="19.5">
      <c r="A578" s="427" t="s">
        <v>1385</v>
      </c>
      <c r="B578" s="449" t="s">
        <v>1386</v>
      </c>
      <c r="E578" s="417"/>
    </row>
    <row r="579" spans="1:5" ht="18.75">
      <c r="A579" s="427" t="s">
        <v>1387</v>
      </c>
      <c r="B579" s="448" t="s">
        <v>1388</v>
      </c>
      <c r="E579" s="417"/>
    </row>
    <row r="580" spans="1:5" ht="18.75">
      <c r="A580" s="427" t="s">
        <v>1389</v>
      </c>
      <c r="B580" s="448" t="s">
        <v>1390</v>
      </c>
      <c r="E580" s="417"/>
    </row>
    <row r="581" spans="1:5" ht="18.75">
      <c r="A581" s="427" t="s">
        <v>1391</v>
      </c>
      <c r="B581" s="448" t="s">
        <v>1392</v>
      </c>
      <c r="E581" s="417"/>
    </row>
    <row r="582" spans="1:5" ht="18.75">
      <c r="A582" s="427" t="s">
        <v>1393</v>
      </c>
      <c r="B582" s="451" t="s">
        <v>1394</v>
      </c>
      <c r="E582" s="417"/>
    </row>
    <row r="583" spans="1:5" ht="18.75">
      <c r="A583" s="427" t="s">
        <v>1395</v>
      </c>
      <c r="B583" s="448" t="s">
        <v>1396</v>
      </c>
      <c r="E583" s="417"/>
    </row>
    <row r="584" spans="1:5" ht="18.75">
      <c r="A584" s="427" t="s">
        <v>1397</v>
      </c>
      <c r="B584" s="448" t="s">
        <v>1398</v>
      </c>
      <c r="E584" s="417"/>
    </row>
    <row r="585" spans="1:5" ht="18.75">
      <c r="A585" s="427" t="s">
        <v>1399</v>
      </c>
      <c r="B585" s="448" t="s">
        <v>1400</v>
      </c>
      <c r="E585" s="417"/>
    </row>
    <row r="586" spans="1:5" ht="18.75">
      <c r="A586" s="427" t="s">
        <v>1401</v>
      </c>
      <c r="B586" s="448" t="s">
        <v>1402</v>
      </c>
      <c r="E586" s="417"/>
    </row>
    <row r="587" spans="1:5" ht="18.75">
      <c r="A587" s="427" t="s">
        <v>1403</v>
      </c>
      <c r="B587" s="448" t="s">
        <v>1404</v>
      </c>
      <c r="E587" s="417"/>
    </row>
    <row r="588" spans="1:5" ht="18.75">
      <c r="A588" s="427" t="s">
        <v>1405</v>
      </c>
      <c r="B588" s="448" t="s">
        <v>1406</v>
      </c>
      <c r="E588" s="417"/>
    </row>
    <row r="589" spans="1:5" ht="18.75">
      <c r="A589" s="427" t="s">
        <v>1407</v>
      </c>
      <c r="B589" s="448" t="s">
        <v>1408</v>
      </c>
      <c r="E589" s="417"/>
    </row>
    <row r="590" spans="1:5" ht="19.5">
      <c r="A590" s="427" t="s">
        <v>1409</v>
      </c>
      <c r="B590" s="449" t="s">
        <v>1410</v>
      </c>
      <c r="E590" s="417"/>
    </row>
    <row r="591" spans="1:5" ht="18.75">
      <c r="A591" s="427" t="s">
        <v>16</v>
      </c>
      <c r="B591" s="448" t="s">
        <v>14</v>
      </c>
      <c r="E591" s="417"/>
    </row>
    <row r="592" spans="1:5" ht="18.75">
      <c r="A592" s="427" t="s">
        <v>1411</v>
      </c>
      <c r="B592" s="448" t="s">
        <v>1412</v>
      </c>
      <c r="E592" s="417"/>
    </row>
    <row r="593" spans="1:5" ht="18.75">
      <c r="A593" s="427" t="s">
        <v>1413</v>
      </c>
      <c r="B593" s="448" t="s">
        <v>1414</v>
      </c>
      <c r="E593" s="417"/>
    </row>
    <row r="594" spans="1:5" ht="18.75">
      <c r="A594" s="427" t="s">
        <v>1415</v>
      </c>
      <c r="B594" s="448" t="s">
        <v>1416</v>
      </c>
      <c r="E594" s="417"/>
    </row>
    <row r="595" spans="1:5" ht="18.75">
      <c r="A595" s="427" t="s">
        <v>1417</v>
      </c>
      <c r="B595" s="448" t="s">
        <v>1418</v>
      </c>
      <c r="E595" s="417"/>
    </row>
    <row r="596" spans="1:5" ht="18.75">
      <c r="A596" s="427" t="s">
        <v>1419</v>
      </c>
      <c r="B596" s="448" t="s">
        <v>1420</v>
      </c>
      <c r="E596" s="417"/>
    </row>
    <row r="597" spans="1:5" ht="18.75">
      <c r="A597" s="427" t="s">
        <v>1421</v>
      </c>
      <c r="B597" s="448" t="s">
        <v>1422</v>
      </c>
      <c r="E597" s="417"/>
    </row>
    <row r="598" spans="1:5" ht="18.75">
      <c r="A598" s="427" t="s">
        <v>1423</v>
      </c>
      <c r="B598" s="448" t="s">
        <v>1424</v>
      </c>
      <c r="E598" s="417"/>
    </row>
    <row r="599" spans="1:5" ht="18.75">
      <c r="A599" s="427" t="s">
        <v>1425</v>
      </c>
      <c r="B599" s="452" t="s">
        <v>1426</v>
      </c>
      <c r="E599" s="417"/>
    </row>
    <row r="600" spans="1:5" ht="18.75">
      <c r="A600" s="427" t="s">
        <v>1427</v>
      </c>
      <c r="B600" s="448" t="s">
        <v>1428</v>
      </c>
      <c r="E600" s="417"/>
    </row>
    <row r="601" spans="1:5" ht="18.75">
      <c r="A601" s="427" t="s">
        <v>1429</v>
      </c>
      <c r="B601" s="448" t="s">
        <v>1430</v>
      </c>
      <c r="E601" s="417"/>
    </row>
    <row r="602" spans="1:5" ht="18.75">
      <c r="A602" s="427" t="s">
        <v>1431</v>
      </c>
      <c r="B602" s="448" t="s">
        <v>1432</v>
      </c>
      <c r="E602" s="417"/>
    </row>
    <row r="603" spans="1:5" ht="18.75">
      <c r="A603" s="427" t="s">
        <v>1433</v>
      </c>
      <c r="B603" s="448" t="s">
        <v>1434</v>
      </c>
      <c r="E603" s="417"/>
    </row>
    <row r="604" spans="1:5" ht="19.5">
      <c r="A604" s="427" t="s">
        <v>1435</v>
      </c>
      <c r="B604" s="449" t="s">
        <v>1436</v>
      </c>
      <c r="E604" s="417"/>
    </row>
    <row r="605" spans="1:5" ht="18.75">
      <c r="A605" s="427" t="s">
        <v>1437</v>
      </c>
      <c r="B605" s="448" t="s">
        <v>1438</v>
      </c>
      <c r="E605" s="417"/>
    </row>
    <row r="606" spans="1:5" ht="18.75">
      <c r="A606" s="427" t="s">
        <v>1439</v>
      </c>
      <c r="B606" s="448" t="s">
        <v>1440</v>
      </c>
      <c r="E606" s="417"/>
    </row>
    <row r="607" spans="1:5" ht="18.75">
      <c r="A607" s="427" t="s">
        <v>1441</v>
      </c>
      <c r="B607" s="448" t="s">
        <v>1442</v>
      </c>
      <c r="E607" s="417"/>
    </row>
    <row r="608" spans="1:5" ht="18.75">
      <c r="A608" s="427" t="s">
        <v>1443</v>
      </c>
      <c r="B608" s="448" t="s">
        <v>1162</v>
      </c>
      <c r="E608" s="417"/>
    </row>
    <row r="609" spans="1:5" ht="18.75">
      <c r="A609" s="427" t="s">
        <v>1444</v>
      </c>
      <c r="B609" s="448" t="s">
        <v>1445</v>
      </c>
      <c r="E609" s="417"/>
    </row>
    <row r="610" spans="1:5" ht="18.75">
      <c r="A610" s="427" t="s">
        <v>1446</v>
      </c>
      <c r="B610" s="448" t="s">
        <v>1447</v>
      </c>
      <c r="E610" s="417"/>
    </row>
    <row r="611" spans="1:5" ht="18.75">
      <c r="A611" s="427" t="s">
        <v>1448</v>
      </c>
      <c r="B611" s="448" t="s">
        <v>1449</v>
      </c>
      <c r="E611" s="417"/>
    </row>
    <row r="612" spans="1:5" ht="19.5">
      <c r="A612" s="427" t="s">
        <v>1450</v>
      </c>
      <c r="B612" s="449" t="s">
        <v>1451</v>
      </c>
      <c r="E612" s="417"/>
    </row>
    <row r="613" spans="1:5" ht="18.75">
      <c r="A613" s="427" t="s">
        <v>1452</v>
      </c>
      <c r="B613" s="448" t="s">
        <v>1453</v>
      </c>
      <c r="E613" s="417"/>
    </row>
    <row r="614" spans="1:5" ht="18.75">
      <c r="A614" s="427" t="s">
        <v>1454</v>
      </c>
      <c r="B614" s="448" t="s">
        <v>1455</v>
      </c>
      <c r="E614" s="417"/>
    </row>
    <row r="615" spans="1:5" ht="18.75">
      <c r="A615" s="427" t="s">
        <v>1456</v>
      </c>
      <c r="B615" s="448" t="s">
        <v>1457</v>
      </c>
      <c r="E615" s="417"/>
    </row>
    <row r="616" spans="1:5" ht="18.75">
      <c r="A616" s="427" t="s">
        <v>1458</v>
      </c>
      <c r="B616" s="448" t="s">
        <v>1459</v>
      </c>
      <c r="E616" s="417"/>
    </row>
    <row r="617" spans="1:5" ht="18.75">
      <c r="A617" s="427" t="s">
        <v>1460</v>
      </c>
      <c r="B617" s="448" t="s">
        <v>1461</v>
      </c>
      <c r="E617" s="417"/>
    </row>
    <row r="618" spans="1:5" ht="18.75">
      <c r="A618" s="427" t="s">
        <v>1462</v>
      </c>
      <c r="B618" s="448" t="s">
        <v>1463</v>
      </c>
      <c r="E618" s="417"/>
    </row>
    <row r="619" spans="1:5" ht="19.5">
      <c r="A619" s="427" t="s">
        <v>1464</v>
      </c>
      <c r="B619" s="449" t="s">
        <v>1465</v>
      </c>
      <c r="E619" s="417"/>
    </row>
    <row r="620" spans="1:5" ht="18.75">
      <c r="A620" s="427" t="s">
        <v>1466</v>
      </c>
      <c r="B620" s="448" t="s">
        <v>1467</v>
      </c>
      <c r="E620" s="417"/>
    </row>
    <row r="621" spans="1:5" ht="18.75">
      <c r="A621" s="427" t="s">
        <v>1468</v>
      </c>
      <c r="B621" s="448" t="s">
        <v>1469</v>
      </c>
      <c r="E621" s="417"/>
    </row>
    <row r="622" spans="1:5" ht="18.75">
      <c r="A622" s="427" t="s">
        <v>1470</v>
      </c>
      <c r="B622" s="448" t="s">
        <v>1471</v>
      </c>
      <c r="E622" s="417"/>
    </row>
    <row r="623" spans="1:5" ht="18.75">
      <c r="A623" s="427" t="s">
        <v>1472</v>
      </c>
      <c r="B623" s="448" t="s">
        <v>1473</v>
      </c>
      <c r="E623" s="417"/>
    </row>
    <row r="624" spans="1:5" ht="19.5">
      <c r="A624" s="427" t="s">
        <v>1474</v>
      </c>
      <c r="B624" s="449" t="s">
        <v>1475</v>
      </c>
      <c r="E624" s="417"/>
    </row>
    <row r="625" spans="1:5" ht="18.75">
      <c r="A625" s="427" t="s">
        <v>1476</v>
      </c>
      <c r="B625" s="448" t="s">
        <v>1477</v>
      </c>
      <c r="E625" s="417"/>
    </row>
    <row r="626" spans="1:5" ht="18.75">
      <c r="A626" s="427" t="s">
        <v>1478</v>
      </c>
      <c r="B626" s="448" t="s">
        <v>1479</v>
      </c>
      <c r="E626" s="417"/>
    </row>
    <row r="627" spans="1:5" ht="18.75">
      <c r="A627" s="427" t="s">
        <v>1480</v>
      </c>
      <c r="B627" s="448" t="s">
        <v>1481</v>
      </c>
      <c r="E627" s="417"/>
    </row>
    <row r="628" spans="1:5" ht="18.75">
      <c r="A628" s="427" t="s">
        <v>1482</v>
      </c>
      <c r="B628" s="448" t="s">
        <v>1483</v>
      </c>
      <c r="E628" s="417"/>
    </row>
    <row r="629" spans="1:5" ht="18.75">
      <c r="A629" s="427" t="s">
        <v>1484</v>
      </c>
      <c r="B629" s="448" t="s">
        <v>1485</v>
      </c>
      <c r="E629" s="417"/>
    </row>
    <row r="630" spans="1:5" ht="18.75">
      <c r="A630" s="427" t="s">
        <v>1486</v>
      </c>
      <c r="B630" s="448" t="s">
        <v>1487</v>
      </c>
      <c r="E630" s="417"/>
    </row>
    <row r="631" spans="1:5" ht="18.75">
      <c r="A631" s="427" t="s">
        <v>1488</v>
      </c>
      <c r="B631" s="448" t="s">
        <v>1489</v>
      </c>
      <c r="E631" s="417"/>
    </row>
    <row r="632" spans="1:5" ht="18.75">
      <c r="A632" s="427" t="s">
        <v>1490</v>
      </c>
      <c r="B632" s="448" t="s">
        <v>1491</v>
      </c>
      <c r="E632" s="417"/>
    </row>
    <row r="633" spans="1:5" ht="18.75">
      <c r="A633" s="427" t="s">
        <v>1492</v>
      </c>
      <c r="B633" s="448" t="s">
        <v>1493</v>
      </c>
      <c r="E633" s="417"/>
    </row>
    <row r="634" spans="1:5" ht="19.5">
      <c r="A634" s="427" t="s">
        <v>1494</v>
      </c>
      <c r="B634" s="449" t="s">
        <v>1495</v>
      </c>
      <c r="E634" s="417"/>
    </row>
    <row r="635" spans="1:5" ht="18.75">
      <c r="A635" s="427" t="s">
        <v>1496</v>
      </c>
      <c r="B635" s="448" t="s">
        <v>1497</v>
      </c>
      <c r="E635" s="417"/>
    </row>
    <row r="636" spans="1:5" ht="18.75">
      <c r="A636" s="427" t="s">
        <v>1498</v>
      </c>
      <c r="B636" s="448" t="s">
        <v>1499</v>
      </c>
      <c r="E636" s="417"/>
    </row>
    <row r="637" spans="1:5" ht="18.75">
      <c r="A637" s="427" t="s">
        <v>1500</v>
      </c>
      <c r="B637" s="448" t="s">
        <v>1501</v>
      </c>
      <c r="E637" s="417"/>
    </row>
    <row r="638" spans="1:5" ht="18.75">
      <c r="A638" s="427" t="s">
        <v>1502</v>
      </c>
      <c r="B638" s="448" t="s">
        <v>1503</v>
      </c>
      <c r="E638" s="417"/>
    </row>
    <row r="639" spans="1:5" ht="18.75">
      <c r="A639" s="427" t="s">
        <v>1504</v>
      </c>
      <c r="B639" s="448" t="s">
        <v>1505</v>
      </c>
      <c r="E639" s="417"/>
    </row>
    <row r="640" spans="1:5" ht="18.75">
      <c r="A640" s="427" t="s">
        <v>1506</v>
      </c>
      <c r="B640" s="448" t="s">
        <v>1507</v>
      </c>
      <c r="E640" s="417"/>
    </row>
    <row r="641" spans="1:5" ht="18.75">
      <c r="A641" s="427" t="s">
        <v>1508</v>
      </c>
      <c r="B641" s="448" t="s">
        <v>1509</v>
      </c>
      <c r="E641" s="417"/>
    </row>
    <row r="642" spans="1:5" ht="18.75">
      <c r="A642" s="427" t="s">
        <v>1510</v>
      </c>
      <c r="B642" s="448" t="s">
        <v>1511</v>
      </c>
      <c r="E642" s="417"/>
    </row>
    <row r="643" spans="1:5" ht="18.75">
      <c r="A643" s="427" t="s">
        <v>1512</v>
      </c>
      <c r="B643" s="448" t="s">
        <v>1513</v>
      </c>
      <c r="E643" s="417"/>
    </row>
    <row r="644" spans="1:5" ht="18.75">
      <c r="A644" s="427" t="s">
        <v>1514</v>
      </c>
      <c r="B644" s="448" t="s">
        <v>1515</v>
      </c>
      <c r="E644" s="417"/>
    </row>
    <row r="645" spans="1:5" ht="18.75">
      <c r="A645" s="427" t="s">
        <v>1516</v>
      </c>
      <c r="B645" s="448" t="s">
        <v>1517</v>
      </c>
      <c r="E645" s="417"/>
    </row>
    <row r="646" spans="1:5" ht="18.75">
      <c r="A646" s="427" t="s">
        <v>1518</v>
      </c>
      <c r="B646" s="448" t="s">
        <v>1519</v>
      </c>
      <c r="E646" s="417"/>
    </row>
    <row r="647" spans="1:5" ht="18.75">
      <c r="A647" s="427" t="s">
        <v>1520</v>
      </c>
      <c r="B647" s="448" t="s">
        <v>1521</v>
      </c>
      <c r="E647" s="417"/>
    </row>
    <row r="648" spans="1:5" ht="18.75">
      <c r="A648" s="427" t="s">
        <v>1522</v>
      </c>
      <c r="B648" s="448" t="s">
        <v>1523</v>
      </c>
      <c r="E648" s="417"/>
    </row>
    <row r="649" spans="1:5" ht="18.75">
      <c r="A649" s="427" t="s">
        <v>1524</v>
      </c>
      <c r="B649" s="448" t="s">
        <v>1525</v>
      </c>
      <c r="E649" s="417"/>
    </row>
    <row r="650" spans="1:5" ht="18.75">
      <c r="A650" s="427" t="s">
        <v>1526</v>
      </c>
      <c r="B650" s="448" t="s">
        <v>1527</v>
      </c>
      <c r="E650" s="417"/>
    </row>
    <row r="651" spans="1:5" ht="18.75">
      <c r="A651" s="427" t="s">
        <v>1528</v>
      </c>
      <c r="B651" s="448" t="s">
        <v>1529</v>
      </c>
      <c r="E651" s="417"/>
    </row>
    <row r="652" spans="1:5" ht="18.75">
      <c r="A652" s="427" t="s">
        <v>1530</v>
      </c>
      <c r="B652" s="448" t="s">
        <v>1531</v>
      </c>
      <c r="E652" s="417"/>
    </row>
    <row r="653" spans="1:5" ht="18.75">
      <c r="A653" s="427" t="s">
        <v>1532</v>
      </c>
      <c r="B653" s="448" t="s">
        <v>1533</v>
      </c>
      <c r="E653" s="417"/>
    </row>
    <row r="654" spans="1:5" ht="18.75">
      <c r="A654" s="427" t="s">
        <v>1534</v>
      </c>
      <c r="B654" s="448" t="s">
        <v>1535</v>
      </c>
      <c r="E654" s="417"/>
    </row>
    <row r="655" spans="1:5" ht="18.75">
      <c r="A655" s="427" t="s">
        <v>1536</v>
      </c>
      <c r="B655" s="448" t="s">
        <v>1537</v>
      </c>
      <c r="E655" s="417"/>
    </row>
    <row r="656" spans="1:5" ht="18.75">
      <c r="A656" s="427" t="s">
        <v>1538</v>
      </c>
      <c r="B656" s="448" t="s">
        <v>1539</v>
      </c>
      <c r="E656" s="417"/>
    </row>
    <row r="657" spans="1:5" ht="18.75">
      <c r="A657" s="427" t="s">
        <v>1540</v>
      </c>
      <c r="B657" s="448" t="s">
        <v>1541</v>
      </c>
      <c r="E657" s="417"/>
    </row>
    <row r="658" spans="1:5" ht="18.75">
      <c r="A658" s="427" t="s">
        <v>1542</v>
      </c>
      <c r="B658" s="448" t="s">
        <v>1543</v>
      </c>
      <c r="E658" s="417"/>
    </row>
    <row r="659" spans="1:5" ht="18.75">
      <c r="A659" s="427" t="s">
        <v>1544</v>
      </c>
      <c r="B659" s="448" t="s">
        <v>1545</v>
      </c>
      <c r="E659" s="417"/>
    </row>
    <row r="660" spans="1:5" ht="19.5">
      <c r="A660" s="427" t="s">
        <v>1546</v>
      </c>
      <c r="B660" s="449" t="s">
        <v>1547</v>
      </c>
      <c r="E660" s="417"/>
    </row>
    <row r="661" spans="1:5" ht="18.75">
      <c r="A661" s="427" t="s">
        <v>1548</v>
      </c>
      <c r="B661" s="448" t="s">
        <v>1549</v>
      </c>
      <c r="E661" s="417"/>
    </row>
    <row r="662" spans="1:5" ht="18.75">
      <c r="A662" s="427" t="s">
        <v>1550</v>
      </c>
      <c r="B662" s="448" t="s">
        <v>1551</v>
      </c>
      <c r="E662" s="417"/>
    </row>
    <row r="663" spans="1:5" ht="18.75">
      <c r="A663" s="427" t="s">
        <v>1552</v>
      </c>
      <c r="B663" s="448" t="s">
        <v>1553</v>
      </c>
      <c r="E663" s="417"/>
    </row>
    <row r="664" spans="1:5" ht="18.75">
      <c r="A664" s="427" t="s">
        <v>1554</v>
      </c>
      <c r="B664" s="448" t="s">
        <v>1555</v>
      </c>
      <c r="E664" s="417"/>
    </row>
    <row r="665" spans="1:5" ht="18.75">
      <c r="A665" s="427" t="s">
        <v>1556</v>
      </c>
      <c r="B665" s="448" t="s">
        <v>1557</v>
      </c>
      <c r="E665" s="417"/>
    </row>
    <row r="666" spans="1:5" ht="18.75">
      <c r="A666" s="427" t="s">
        <v>1558</v>
      </c>
      <c r="B666" s="448" t="s">
        <v>1559</v>
      </c>
      <c r="E666" s="417"/>
    </row>
    <row r="667" spans="1:5" ht="18.75">
      <c r="A667" s="427" t="s">
        <v>1560</v>
      </c>
      <c r="B667" s="448" t="s">
        <v>1561</v>
      </c>
      <c r="E667" s="417"/>
    </row>
    <row r="668" spans="1:5" ht="18.75">
      <c r="A668" s="427" t="s">
        <v>1562</v>
      </c>
      <c r="B668" s="448" t="s">
        <v>1563</v>
      </c>
      <c r="E668" s="417"/>
    </row>
    <row r="669" spans="1:5" ht="18.75">
      <c r="A669" s="427" t="s">
        <v>1564</v>
      </c>
      <c r="B669" s="448" t="s">
        <v>1565</v>
      </c>
      <c r="E669" s="417"/>
    </row>
    <row r="670" spans="1:5" ht="18.75">
      <c r="A670" s="427" t="s">
        <v>1566</v>
      </c>
      <c r="B670" s="448" t="s">
        <v>1567</v>
      </c>
      <c r="E670" s="417"/>
    </row>
    <row r="671" spans="1:5" ht="18.75">
      <c r="A671" s="427" t="s">
        <v>1568</v>
      </c>
      <c r="B671" s="448" t="s">
        <v>1569</v>
      </c>
      <c r="E671" s="417"/>
    </row>
    <row r="672" spans="1:5" ht="18.75">
      <c r="A672" s="427" t="s">
        <v>1570</v>
      </c>
      <c r="B672" s="448" t="s">
        <v>1571</v>
      </c>
      <c r="E672" s="417"/>
    </row>
    <row r="673" spans="1:5" ht="18.75">
      <c r="A673" s="427" t="s">
        <v>1572</v>
      </c>
      <c r="B673" s="448" t="s">
        <v>1573</v>
      </c>
      <c r="E673" s="417"/>
    </row>
    <row r="674" spans="1:5" ht="18.75">
      <c r="A674" s="427" t="s">
        <v>1574</v>
      </c>
      <c r="B674" s="448" t="s">
        <v>1575</v>
      </c>
      <c r="E674" s="417"/>
    </row>
    <row r="675" spans="1:5" ht="18.75">
      <c r="A675" s="427" t="s">
        <v>1576</v>
      </c>
      <c r="B675" s="448" t="s">
        <v>1577</v>
      </c>
      <c r="E675" s="417"/>
    </row>
    <row r="676" spans="1:5" ht="18.75">
      <c r="A676" s="427" t="s">
        <v>1578</v>
      </c>
      <c r="B676" s="448" t="s">
        <v>1579</v>
      </c>
      <c r="E676" s="417"/>
    </row>
    <row r="677" spans="1:5" ht="18.75">
      <c r="A677" s="427" t="s">
        <v>1580</v>
      </c>
      <c r="B677" s="448" t="s">
        <v>1581</v>
      </c>
      <c r="E677" s="417"/>
    </row>
    <row r="678" spans="1:5" ht="18.75">
      <c r="A678" s="427" t="s">
        <v>1582</v>
      </c>
      <c r="B678" s="448" t="s">
        <v>1583</v>
      </c>
      <c r="E678" s="417"/>
    </row>
    <row r="679" spans="1:5" ht="18.75">
      <c r="A679" s="427" t="s">
        <v>1584</v>
      </c>
      <c r="B679" s="448" t="s">
        <v>1585</v>
      </c>
      <c r="E679" s="417"/>
    </row>
    <row r="680" spans="1:5" ht="18.75">
      <c r="A680" s="427" t="s">
        <v>1586</v>
      </c>
      <c r="B680" s="448" t="s">
        <v>1587</v>
      </c>
      <c r="E680" s="417"/>
    </row>
    <row r="681" spans="1:5" ht="18.75">
      <c r="A681" s="427" t="s">
        <v>1588</v>
      </c>
      <c r="B681" s="448" t="s">
        <v>1589</v>
      </c>
      <c r="E681" s="417"/>
    </row>
    <row r="682" spans="1:5" ht="18.75">
      <c r="A682" s="427" t="s">
        <v>1590</v>
      </c>
      <c r="B682" s="448" t="s">
        <v>1591</v>
      </c>
      <c r="E682" s="417"/>
    </row>
    <row r="683" spans="1:5" ht="18.75">
      <c r="A683" s="427" t="s">
        <v>1592</v>
      </c>
      <c r="B683" s="448" t="s">
        <v>1593</v>
      </c>
      <c r="E683" s="417"/>
    </row>
    <row r="684" spans="1:5" ht="18.75">
      <c r="A684" s="427" t="s">
        <v>1594</v>
      </c>
      <c r="B684" s="448" t="s">
        <v>1595</v>
      </c>
      <c r="E684" s="417"/>
    </row>
    <row r="685" spans="1:5" ht="18.75">
      <c r="A685" s="427" t="s">
        <v>1596</v>
      </c>
      <c r="B685" s="448" t="s">
        <v>1597</v>
      </c>
      <c r="E685" s="417"/>
    </row>
    <row r="686" spans="1:5" ht="18.75">
      <c r="A686" s="427" t="s">
        <v>1598</v>
      </c>
      <c r="B686" s="448" t="s">
        <v>1599</v>
      </c>
      <c r="E686" s="417"/>
    </row>
    <row r="687" spans="1:5" ht="18.75">
      <c r="A687" s="427" t="s">
        <v>1600</v>
      </c>
      <c r="B687" s="448" t="s">
        <v>1601</v>
      </c>
      <c r="E687" s="417"/>
    </row>
    <row r="688" spans="1:5" ht="18.75">
      <c r="A688" s="427" t="s">
        <v>1602</v>
      </c>
      <c r="B688" s="448" t="s">
        <v>1603</v>
      </c>
    </row>
    <row r="689" spans="1:2" ht="18.75">
      <c r="A689" s="427" t="s">
        <v>1604</v>
      </c>
      <c r="B689" s="448" t="s">
        <v>1605</v>
      </c>
    </row>
    <row r="690" spans="1:2" ht="18.75">
      <c r="A690" s="427" t="s">
        <v>1606</v>
      </c>
      <c r="B690" s="448" t="s">
        <v>1607</v>
      </c>
    </row>
    <row r="691" spans="1:2" ht="18.75">
      <c r="A691" s="427" t="s">
        <v>1608</v>
      </c>
      <c r="B691" s="448" t="s">
        <v>1609</v>
      </c>
    </row>
    <row r="692" spans="1:2" ht="19.5">
      <c r="A692" s="427" t="s">
        <v>1610</v>
      </c>
      <c r="B692" s="449" t="s">
        <v>1611</v>
      </c>
    </row>
    <row r="693" spans="1:2" ht="18.75">
      <c r="A693" s="427" t="s">
        <v>1612</v>
      </c>
      <c r="B693" s="448" t="s">
        <v>1613</v>
      </c>
    </row>
    <row r="694" spans="1:2" ht="18.75">
      <c r="A694" s="427" t="s">
        <v>1614</v>
      </c>
      <c r="B694" s="448" t="s">
        <v>1615</v>
      </c>
    </row>
    <row r="695" spans="1:2" ht="18.75">
      <c r="A695" s="427" t="s">
        <v>1616</v>
      </c>
      <c r="B695" s="448" t="s">
        <v>1617</v>
      </c>
    </row>
    <row r="696" spans="1:2" ht="18.75">
      <c r="A696" s="427" t="s">
        <v>1618</v>
      </c>
      <c r="B696" s="448" t="s">
        <v>1619</v>
      </c>
    </row>
    <row r="697" spans="1:2" ht="18.75">
      <c r="A697" s="427" t="s">
        <v>1620</v>
      </c>
      <c r="B697" s="448" t="s">
        <v>1621</v>
      </c>
    </row>
    <row r="698" spans="1:2" ht="19.5">
      <c r="A698" s="427" t="s">
        <v>1622</v>
      </c>
      <c r="B698" s="449" t="s">
        <v>1623</v>
      </c>
    </row>
    <row r="699" spans="1:2" ht="18.75">
      <c r="A699" s="427" t="s">
        <v>1624</v>
      </c>
      <c r="B699" s="448" t="s">
        <v>1625</v>
      </c>
    </row>
    <row r="700" spans="1:2" ht="18.75">
      <c r="A700" s="427" t="s">
        <v>1626</v>
      </c>
      <c r="B700" s="448" t="s">
        <v>1627</v>
      </c>
    </row>
    <row r="701" spans="1:2" ht="18.75">
      <c r="A701" s="427" t="s">
        <v>1628</v>
      </c>
      <c r="B701" s="448" t="s">
        <v>1629</v>
      </c>
    </row>
    <row r="702" spans="1:2" ht="18.75">
      <c r="A702" s="427" t="s">
        <v>1630</v>
      </c>
      <c r="B702" s="448" t="s">
        <v>1631</v>
      </c>
    </row>
    <row r="703" spans="1:2" ht="18.75">
      <c r="A703" s="427" t="s">
        <v>1632</v>
      </c>
      <c r="B703" s="448" t="s">
        <v>1633</v>
      </c>
    </row>
    <row r="704" spans="1:2" ht="18.75">
      <c r="A704" s="427" t="s">
        <v>1634</v>
      </c>
      <c r="B704" s="448" t="s">
        <v>1635</v>
      </c>
    </row>
    <row r="705" spans="1:2" ht="18.75">
      <c r="A705" s="427" t="s">
        <v>1636</v>
      </c>
      <c r="B705" s="448" t="s">
        <v>1637</v>
      </c>
    </row>
    <row r="706" spans="1:2" ht="18.75">
      <c r="A706" s="427" t="s">
        <v>1638</v>
      </c>
      <c r="B706" s="448" t="s">
        <v>1639</v>
      </c>
    </row>
    <row r="707" spans="1:2" ht="18.75">
      <c r="A707" s="427" t="s">
        <v>1640</v>
      </c>
      <c r="B707" s="448" t="s">
        <v>1641</v>
      </c>
    </row>
    <row r="708" spans="1:2" ht="18.75">
      <c r="A708" s="427" t="s">
        <v>1642</v>
      </c>
      <c r="B708" s="448" t="s">
        <v>1643</v>
      </c>
    </row>
    <row r="709" spans="1:2" ht="19.5">
      <c r="A709" s="427" t="s">
        <v>1644</v>
      </c>
      <c r="B709" s="449" t="s">
        <v>1645</v>
      </c>
    </row>
    <row r="710" spans="1:2" ht="18.75">
      <c r="A710" s="427" t="s">
        <v>1646</v>
      </c>
      <c r="B710" s="448" t="s">
        <v>1647</v>
      </c>
    </row>
    <row r="711" spans="1:2" ht="18.75">
      <c r="A711" s="427" t="s">
        <v>1648</v>
      </c>
      <c r="B711" s="448" t="s">
        <v>1649</v>
      </c>
    </row>
    <row r="712" spans="1:2" ht="18.75">
      <c r="A712" s="427" t="s">
        <v>1650</v>
      </c>
      <c r="B712" s="448" t="s">
        <v>1651</v>
      </c>
    </row>
    <row r="713" spans="1:2" ht="18.75">
      <c r="A713" s="427" t="s">
        <v>1652</v>
      </c>
      <c r="B713" s="448" t="s">
        <v>1653</v>
      </c>
    </row>
    <row r="714" spans="1:2" ht="18.75">
      <c r="A714" s="427" t="s">
        <v>1654</v>
      </c>
      <c r="B714" s="448" t="s">
        <v>1655</v>
      </c>
    </row>
    <row r="715" spans="1:2" ht="18.75">
      <c r="A715" s="427" t="s">
        <v>1656</v>
      </c>
      <c r="B715" s="448" t="s">
        <v>1657</v>
      </c>
    </row>
    <row r="716" spans="1:2" ht="18.75">
      <c r="A716" s="427" t="s">
        <v>1658</v>
      </c>
      <c r="B716" s="448" t="s">
        <v>1659</v>
      </c>
    </row>
    <row r="717" spans="1:2" ht="18.75">
      <c r="A717" s="427" t="s">
        <v>1660</v>
      </c>
      <c r="B717" s="448" t="s">
        <v>1661</v>
      </c>
    </row>
    <row r="718" spans="1:2" ht="18.75">
      <c r="A718" s="427" t="s">
        <v>1662</v>
      </c>
      <c r="B718" s="448" t="s">
        <v>1663</v>
      </c>
    </row>
    <row r="719" spans="1:2" ht="19.5">
      <c r="A719" s="427" t="s">
        <v>1664</v>
      </c>
      <c r="B719" s="449" t="s">
        <v>1665</v>
      </c>
    </row>
    <row r="720" spans="1:2" ht="18.75">
      <c r="A720" s="427" t="s">
        <v>1666</v>
      </c>
      <c r="B720" s="448" t="s">
        <v>1667</v>
      </c>
    </row>
    <row r="721" spans="1:3" ht="18.75">
      <c r="A721" s="427" t="s">
        <v>1668</v>
      </c>
      <c r="B721" s="448" t="s">
        <v>1669</v>
      </c>
    </row>
    <row r="722" spans="1:3" ht="18.75">
      <c r="A722" s="427" t="s">
        <v>1670</v>
      </c>
      <c r="B722" s="448" t="s">
        <v>1671</v>
      </c>
    </row>
    <row r="723" spans="1:3" ht="18.75">
      <c r="A723" s="427" t="s">
        <v>1672</v>
      </c>
      <c r="B723" s="448" t="s">
        <v>1673</v>
      </c>
    </row>
    <row r="724" spans="1:3" ht="19.5">
      <c r="A724" s="427" t="s">
        <v>1674</v>
      </c>
      <c r="B724" s="449" t="s">
        <v>1675</v>
      </c>
    </row>
    <row r="725" spans="1:3" ht="19.5">
      <c r="A725" s="453"/>
      <c r="B725" s="454"/>
    </row>
    <row r="726" spans="1:3">
      <c r="A726" s="455" t="s">
        <v>537</v>
      </c>
      <c r="B726" s="455" t="s">
        <v>1676</v>
      </c>
      <c r="C726" s="455" t="s">
        <v>537</v>
      </c>
    </row>
    <row r="727" spans="1:3">
      <c r="A727" s="456"/>
      <c r="B727" s="457">
        <v>44592</v>
      </c>
      <c r="C727" s="456" t="s">
        <v>1677</v>
      </c>
    </row>
    <row r="728" spans="1:3">
      <c r="A728" s="456"/>
      <c r="B728" s="457">
        <v>44620</v>
      </c>
      <c r="C728" s="456" t="s">
        <v>1678</v>
      </c>
    </row>
    <row r="729" spans="1:3">
      <c r="A729" s="456"/>
      <c r="B729" s="457">
        <v>44651</v>
      </c>
      <c r="C729" s="456" t="s">
        <v>1679</v>
      </c>
    </row>
    <row r="730" spans="1:3">
      <c r="A730" s="456"/>
      <c r="B730" s="457">
        <v>44681</v>
      </c>
      <c r="C730" s="456" t="s">
        <v>1680</v>
      </c>
    </row>
    <row r="731" spans="1:3">
      <c r="A731" s="456"/>
      <c r="B731" s="457">
        <v>44712</v>
      </c>
      <c r="C731" s="456" t="s">
        <v>1681</v>
      </c>
    </row>
    <row r="732" spans="1:3">
      <c r="A732" s="456"/>
      <c r="B732" s="457">
        <v>44742</v>
      </c>
      <c r="C732" s="456" t="s">
        <v>1682</v>
      </c>
    </row>
    <row r="733" spans="1:3">
      <c r="A733" s="456"/>
      <c r="B733" s="457">
        <v>44773</v>
      </c>
      <c r="C733" s="456" t="s">
        <v>1683</v>
      </c>
    </row>
    <row r="734" spans="1:3">
      <c r="A734" s="456"/>
      <c r="B734" s="457">
        <v>44804</v>
      </c>
      <c r="C734" s="456" t="s">
        <v>1684</v>
      </c>
    </row>
    <row r="735" spans="1:3">
      <c r="A735" s="456"/>
      <c r="B735" s="457">
        <v>44834</v>
      </c>
      <c r="C735" s="456" t="s">
        <v>1685</v>
      </c>
    </row>
    <row r="736" spans="1:3">
      <c r="A736" s="456"/>
      <c r="B736" s="457">
        <v>44865</v>
      </c>
      <c r="C736" s="456" t="s">
        <v>1686</v>
      </c>
    </row>
    <row r="737" spans="1:3">
      <c r="A737" s="456"/>
      <c r="B737" s="457">
        <v>44895</v>
      </c>
      <c r="C737" s="456" t="s">
        <v>1687</v>
      </c>
    </row>
    <row r="738" spans="1:3">
      <c r="A738" s="456"/>
      <c r="B738" s="457">
        <v>44926</v>
      </c>
      <c r="C738" s="456" t="s">
        <v>1688</v>
      </c>
    </row>
  </sheetData>
  <pageMargins left="0.70000000000000007" right="0.70000000000000007" top="1.0456692913385832" bottom="1.0456692913385832" header="0.75000000000000011" footer="0.75000000000000011"/>
  <pageSetup paperSize="0" fitToWidth="0" fitToHeight="0" pageOrder="overThenDown" orientation="portrait" horizontalDpi="0" verticalDpi="0" copies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D1" workbookViewId="0"/>
  </sheetViews>
  <sheetFormatPr defaultRowHeight="14.25"/>
  <cols>
    <col min="1" max="1" width="85.375" hidden="1" customWidth="1"/>
    <col min="2" max="3" width="9.625" hidden="1" customWidth="1"/>
    <col min="4" max="256" width="9.625" customWidth="1"/>
    <col min="257" max="257" width="9" customWidth="1"/>
  </cols>
  <sheetData>
    <row r="1" spans="1:2">
      <c r="A1" t="s">
        <v>1689</v>
      </c>
    </row>
    <row r="2" spans="1:2">
      <c r="A2" t="s">
        <v>521</v>
      </c>
      <c r="B2">
        <v>101</v>
      </c>
    </row>
    <row r="3" spans="1:2">
      <c r="A3" t="s">
        <v>1690</v>
      </c>
      <c r="B3">
        <v>102</v>
      </c>
    </row>
    <row r="4" spans="1:2">
      <c r="A4" t="s">
        <v>1691</v>
      </c>
      <c r="B4">
        <v>103</v>
      </c>
    </row>
    <row r="5" spans="1:2">
      <c r="A5" t="s">
        <v>1692</v>
      </c>
      <c r="B5">
        <v>201</v>
      </c>
    </row>
    <row r="6" spans="1:2">
      <c r="A6" t="s">
        <v>1693</v>
      </c>
      <c r="B6">
        <v>202</v>
      </c>
    </row>
    <row r="7" spans="1:2">
      <c r="A7" t="s">
        <v>1694</v>
      </c>
      <c r="B7">
        <v>203</v>
      </c>
    </row>
    <row r="8" spans="1:2">
      <c r="A8" t="s">
        <v>1695</v>
      </c>
      <c r="B8">
        <v>204</v>
      </c>
    </row>
    <row r="9" spans="1:2">
      <c r="A9" t="s">
        <v>525</v>
      </c>
      <c r="B9">
        <v>205</v>
      </c>
    </row>
    <row r="10" spans="1:2">
      <c r="A10" t="s">
        <v>526</v>
      </c>
      <c r="B10">
        <v>301</v>
      </c>
    </row>
    <row r="11" spans="1:2">
      <c r="A11" t="s">
        <v>527</v>
      </c>
      <c r="B11">
        <v>401</v>
      </c>
    </row>
    <row r="12" spans="1:2">
      <c r="A12" t="s">
        <v>667</v>
      </c>
      <c r="B12">
        <v>501</v>
      </c>
    </row>
    <row r="13" spans="1:2">
      <c r="A13" t="s">
        <v>1696</v>
      </c>
      <c r="B13">
        <v>502</v>
      </c>
    </row>
    <row r="14" spans="1:2">
      <c r="A14" t="s">
        <v>528</v>
      </c>
      <c r="B14">
        <v>503</v>
      </c>
    </row>
    <row r="15" spans="1:2">
      <c r="A15" t="s">
        <v>529</v>
      </c>
      <c r="B15">
        <v>601</v>
      </c>
    </row>
    <row r="16" spans="1:2">
      <c r="A16" t="s">
        <v>530</v>
      </c>
      <c r="B16">
        <v>602</v>
      </c>
    </row>
    <row r="17" spans="1:2">
      <c r="A17" t="s">
        <v>1697</v>
      </c>
      <c r="B17">
        <v>701</v>
      </c>
    </row>
    <row r="18" spans="1:2">
      <c r="A18" t="s">
        <v>531</v>
      </c>
      <c r="B18">
        <v>702</v>
      </c>
    </row>
    <row r="19" spans="1:2">
      <c r="A19" t="s">
        <v>532</v>
      </c>
      <c r="B19">
        <v>703</v>
      </c>
    </row>
    <row r="20" spans="1:2">
      <c r="A20" t="s">
        <v>1698</v>
      </c>
      <c r="B20">
        <v>704</v>
      </c>
    </row>
    <row r="21" spans="1:2">
      <c r="A21" t="s">
        <v>1699</v>
      </c>
      <c r="B21">
        <v>801</v>
      </c>
    </row>
    <row r="22" spans="1:2">
      <c r="A22" t="s">
        <v>1700</v>
      </c>
      <c r="B22">
        <v>802</v>
      </c>
    </row>
    <row r="23" spans="1:2">
      <c r="A23" t="s">
        <v>533</v>
      </c>
      <c r="B23">
        <v>803</v>
      </c>
    </row>
    <row r="24" spans="1:2">
      <c r="A24" t="s">
        <v>1701</v>
      </c>
      <c r="B24">
        <v>804</v>
      </c>
    </row>
    <row r="25" spans="1:2">
      <c r="A25" t="s">
        <v>534</v>
      </c>
      <c r="B25">
        <v>805</v>
      </c>
    </row>
    <row r="26" spans="1:2">
      <c r="A26" t="s">
        <v>535</v>
      </c>
      <c r="B26">
        <v>806</v>
      </c>
    </row>
    <row r="27" spans="1:2">
      <c r="A27" t="s">
        <v>536</v>
      </c>
      <c r="B27">
        <v>901</v>
      </c>
    </row>
  </sheetData>
  <pageMargins left="0.70000000000000007" right="0.70000000000000007" top="1.0456692913385832" bottom="1.0456692913385832" header="0.75000000000000011" footer="0.75000000000000011"/>
  <pageSetup paperSize="0" fitToWidth="0" fitToHeight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27"/>
  <sheetViews>
    <sheetView topLeftCell="V1" workbookViewId="0"/>
  </sheetViews>
  <sheetFormatPr defaultRowHeight="15.75" customHeight="1"/>
  <cols>
    <col min="1" max="1" width="10.875" style="458" hidden="1" customWidth="1"/>
    <col min="2" max="2" width="10.25" style="458" hidden="1" customWidth="1"/>
    <col min="3" max="3" width="19.25" style="458" hidden="1" customWidth="1"/>
    <col min="4" max="4" width="12.25" style="458" hidden="1" customWidth="1"/>
    <col min="5" max="5" width="14.625" style="458" hidden="1" customWidth="1"/>
    <col min="6" max="6" width="16.5" style="458" hidden="1" customWidth="1"/>
    <col min="7" max="7" width="12.875" style="458" hidden="1" customWidth="1"/>
    <col min="8" max="8" width="13.5" style="458" hidden="1" customWidth="1"/>
    <col min="9" max="9" width="7.5" style="458" hidden="1" customWidth="1"/>
    <col min="10" max="10" width="14" style="458" hidden="1" customWidth="1"/>
    <col min="11" max="11" width="95.75" style="459" hidden="1" customWidth="1"/>
    <col min="12" max="12" width="24.5" style="460" hidden="1" customWidth="1"/>
    <col min="13" max="16" width="15.875" style="460" hidden="1" customWidth="1"/>
    <col min="17" max="17" width="17.5" style="378" hidden="1" customWidth="1"/>
    <col min="18" max="18" width="2.875" style="378" hidden="1" customWidth="1"/>
    <col min="19" max="21" width="9.625" style="378" hidden="1" customWidth="1"/>
    <col min="22" max="256" width="9.625" style="378" customWidth="1"/>
    <col min="257" max="257" width="9" customWidth="1"/>
  </cols>
  <sheetData>
    <row r="1" spans="1:18" ht="14.25">
      <c r="A1" s="458" t="s">
        <v>1702</v>
      </c>
      <c r="B1" s="458">
        <v>137</v>
      </c>
    </row>
    <row r="2" spans="1:18" ht="14.25">
      <c r="A2" s="458" t="s">
        <v>1703</v>
      </c>
      <c r="B2" s="458" t="s">
        <v>1704</v>
      </c>
    </row>
    <row r="3" spans="1:18" ht="14.25">
      <c r="A3" s="458" t="s">
        <v>1705</v>
      </c>
      <c r="B3" s="458" t="s">
        <v>1706</v>
      </c>
    </row>
    <row r="4" spans="1:18">
      <c r="A4" s="458" t="s">
        <v>1707</v>
      </c>
      <c r="B4" s="458" t="s">
        <v>1708</v>
      </c>
      <c r="C4" s="461"/>
    </row>
    <row r="5" spans="1:18" ht="31.5" customHeight="1">
      <c r="A5" s="458" t="s">
        <v>1709</v>
      </c>
      <c r="B5" s="462"/>
      <c r="C5" s="462"/>
    </row>
    <row r="6" spans="1:18" ht="14.25">
      <c r="A6" s="463"/>
      <c r="B6" s="464"/>
    </row>
    <row r="7" spans="1:18" ht="14.25"/>
    <row r="8" spans="1:18" ht="14.25">
      <c r="B8" s="458" t="s">
        <v>1710</v>
      </c>
    </row>
    <row r="9" spans="1:18" ht="14.25"/>
    <row r="10" spans="1:18" ht="14.25"/>
    <row r="11" spans="1:18" ht="18.75">
      <c r="A11" s="458" t="s">
        <v>1711</v>
      </c>
      <c r="I11" s="463"/>
      <c r="J11" s="463"/>
      <c r="K11" s="463"/>
      <c r="L11" s="465"/>
      <c r="M11" s="465"/>
      <c r="N11" s="465"/>
      <c r="O11" s="465"/>
      <c r="P11" s="465"/>
      <c r="Q11" s="466"/>
      <c r="R11" s="466"/>
    </row>
    <row r="12" spans="1:18">
      <c r="A12" s="458">
        <v>1</v>
      </c>
      <c r="I12" s="1"/>
      <c r="J12" s="1"/>
      <c r="K12" s="2"/>
      <c r="L12" s="329"/>
      <c r="M12" s="329"/>
      <c r="N12" s="329"/>
      <c r="O12" s="329"/>
      <c r="P12" s="329"/>
      <c r="Q12" s="7" t="str">
        <f>(IF(OR($E12&lt;&gt;0,$F12&lt;&gt;0,$G12&lt;&gt;0,$H12&lt;&gt;0,$I12&lt;&gt;0),$J$2,""))</f>
        <v/>
      </c>
      <c r="R12" s="193"/>
    </row>
    <row r="13" spans="1:18">
      <c r="A13" s="458">
        <v>2</v>
      </c>
      <c r="I13" s="1"/>
      <c r="J13" s="1"/>
      <c r="K13" s="2"/>
      <c r="L13" s="329"/>
      <c r="M13" s="329"/>
      <c r="N13" s="329"/>
      <c r="O13" s="329"/>
      <c r="P13" s="329"/>
      <c r="Q13" s="7">
        <v>1</v>
      </c>
      <c r="R13" s="193"/>
    </row>
    <row r="14" spans="1:18" ht="37.5" customHeight="1">
      <c r="A14" s="458">
        <v>3</v>
      </c>
      <c r="H14" s="467"/>
      <c r="I14" s="478">
        <f>$B$7</f>
        <v>0</v>
      </c>
      <c r="J14" s="478"/>
      <c r="K14" s="478"/>
      <c r="L14" s="265"/>
      <c r="M14" s="117"/>
      <c r="N14" s="117"/>
      <c r="O14" s="117"/>
      <c r="P14" s="117"/>
      <c r="Q14" s="7">
        <v>1</v>
      </c>
      <c r="R14" s="193"/>
    </row>
    <row r="15" spans="1:18">
      <c r="A15" s="458">
        <v>4</v>
      </c>
      <c r="I15" s="5"/>
      <c r="J15" s="5"/>
      <c r="K15" s="6"/>
      <c r="L15" s="341" t="s">
        <v>10</v>
      </c>
      <c r="M15" s="341" t="s">
        <v>11</v>
      </c>
      <c r="N15" s="342" t="s">
        <v>517</v>
      </c>
      <c r="O15" s="343"/>
      <c r="P15" s="344"/>
      <c r="Q15" s="7">
        <v>1</v>
      </c>
      <c r="R15" s="193"/>
    </row>
    <row r="16" spans="1:18" ht="18.75" customHeight="1">
      <c r="A16" s="458">
        <v>5</v>
      </c>
      <c r="I16" s="479">
        <f>$B$9</f>
        <v>0</v>
      </c>
      <c r="J16" s="479"/>
      <c r="K16" s="479"/>
      <c r="L16" s="18">
        <f>$E$9</f>
        <v>0</v>
      </c>
      <c r="M16" s="19">
        <f>$F$9</f>
        <v>0</v>
      </c>
      <c r="N16" s="117"/>
      <c r="O16" s="117"/>
      <c r="P16" s="117"/>
      <c r="Q16" s="7">
        <v>1</v>
      </c>
      <c r="R16" s="193"/>
    </row>
    <row r="17" spans="1:18">
      <c r="A17" s="458">
        <v>6</v>
      </c>
      <c r="I17" s="5">
        <f>$B$10</f>
        <v>0</v>
      </c>
      <c r="J17" s="5"/>
      <c r="K17" s="6"/>
      <c r="L17" s="117"/>
      <c r="M17" s="117"/>
      <c r="N17" s="117"/>
      <c r="O17" s="117"/>
      <c r="P17" s="117"/>
      <c r="Q17" s="7">
        <v>1</v>
      </c>
      <c r="R17" s="193"/>
    </row>
    <row r="18" spans="1:18">
      <c r="A18" s="458">
        <v>7</v>
      </c>
      <c r="I18" s="5"/>
      <c r="J18" s="5"/>
      <c r="K18" s="6"/>
      <c r="L18" s="117"/>
      <c r="M18" s="117"/>
      <c r="N18" s="117"/>
      <c r="O18" s="117"/>
      <c r="P18" s="117"/>
      <c r="Q18" s="7">
        <v>1</v>
      </c>
      <c r="R18" s="193"/>
    </row>
    <row r="19" spans="1:18" ht="18.75" customHeight="1">
      <c r="A19" s="458">
        <v>8</v>
      </c>
      <c r="I19" s="474">
        <f>$B$12</f>
        <v>0</v>
      </c>
      <c r="J19" s="474"/>
      <c r="K19" s="474"/>
      <c r="L19" s="16" t="s">
        <v>176</v>
      </c>
      <c r="M19" s="379">
        <f>$F$12</f>
        <v>0</v>
      </c>
      <c r="N19" s="117"/>
      <c r="O19" s="117"/>
      <c r="P19" s="117"/>
      <c r="Q19" s="7">
        <v>1</v>
      </c>
      <c r="R19" s="193"/>
    </row>
    <row r="20" spans="1:18">
      <c r="A20" s="458">
        <v>9</v>
      </c>
      <c r="I20" s="23">
        <f>$B$13</f>
        <v>0</v>
      </c>
      <c r="J20" s="5"/>
      <c r="K20" s="6"/>
      <c r="L20" s="265"/>
      <c r="M20" s="117"/>
      <c r="N20" s="117"/>
      <c r="O20" s="117"/>
      <c r="P20" s="117"/>
      <c r="Q20" s="7">
        <v>1</v>
      </c>
      <c r="R20" s="193"/>
    </row>
    <row r="21" spans="1:18">
      <c r="A21" s="458">
        <v>10</v>
      </c>
      <c r="I21" s="121"/>
      <c r="J21" s="117"/>
      <c r="K21" s="213"/>
      <c r="L21" s="117"/>
      <c r="M21" s="117"/>
      <c r="N21" s="117"/>
      <c r="O21" s="117"/>
      <c r="P21" s="117"/>
      <c r="Q21" s="7">
        <v>1</v>
      </c>
      <c r="R21" s="193"/>
    </row>
    <row r="22" spans="1:18">
      <c r="A22" s="458">
        <v>11</v>
      </c>
      <c r="I22" s="5"/>
      <c r="J22" s="5"/>
      <c r="K22" s="6"/>
      <c r="L22" s="117"/>
      <c r="M22" s="117"/>
      <c r="N22" s="117"/>
      <c r="O22" s="117"/>
      <c r="P22" s="117"/>
      <c r="Q22" s="7">
        <v>1</v>
      </c>
      <c r="R22" s="193"/>
    </row>
    <row r="23" spans="1:18" ht="19.5" customHeight="1">
      <c r="A23" s="458">
        <v>12</v>
      </c>
      <c r="I23" s="125"/>
      <c r="J23" s="126"/>
      <c r="K23" s="346" t="s">
        <v>518</v>
      </c>
      <c r="L23" s="33">
        <f>$E$19</f>
        <v>0</v>
      </c>
      <c r="M23" s="34">
        <f>$F$19</f>
        <v>0</v>
      </c>
      <c r="N23" s="34">
        <f>$G$19</f>
        <v>0</v>
      </c>
      <c r="O23" s="34">
        <f>$H$19</f>
        <v>0</v>
      </c>
      <c r="P23" s="34">
        <f>$I$19</f>
        <v>0</v>
      </c>
      <c r="Q23" s="7">
        <v>1</v>
      </c>
      <c r="R23" s="193"/>
    </row>
    <row r="24" spans="1:18" ht="58.5" customHeight="1">
      <c r="A24" s="458">
        <v>13</v>
      </c>
      <c r="I24" s="128" t="s">
        <v>23</v>
      </c>
      <c r="J24" s="129" t="s">
        <v>24</v>
      </c>
      <c r="K24" s="347" t="s">
        <v>519</v>
      </c>
      <c r="L24" s="37">
        <f>$E$20</f>
        <v>0</v>
      </c>
      <c r="M24" s="38">
        <f>$F$20</f>
        <v>0</v>
      </c>
      <c r="N24" s="38">
        <f>$G$20</f>
        <v>0</v>
      </c>
      <c r="O24" s="38">
        <f>$H$20</f>
        <v>0</v>
      </c>
      <c r="P24" s="38">
        <f>$I$20</f>
        <v>0</v>
      </c>
      <c r="Q24" s="7">
        <v>1</v>
      </c>
      <c r="R24" s="193"/>
    </row>
    <row r="25" spans="1:18" ht="18.75">
      <c r="A25" s="458">
        <v>14</v>
      </c>
      <c r="I25" s="132"/>
      <c r="J25" s="133"/>
      <c r="K25" s="348" t="s">
        <v>179</v>
      </c>
      <c r="L25" s="42"/>
      <c r="M25" s="42"/>
      <c r="N25" s="43"/>
      <c r="O25" s="42"/>
      <c r="P25" s="42"/>
      <c r="Q25" s="7">
        <v>1</v>
      </c>
      <c r="R25" s="193"/>
    </row>
    <row r="26" spans="1:18">
      <c r="A26" s="458">
        <v>15</v>
      </c>
      <c r="I26" s="349"/>
      <c r="J26" s="380" t="e">
        <f>VLOOKUP(K26,OP_LIST2,2,FALSE())</f>
        <v>#N/A</v>
      </c>
      <c r="K26" s="381"/>
      <c r="L26" s="140"/>
      <c r="M26" s="140"/>
      <c r="N26" s="140"/>
      <c r="O26" s="140"/>
      <c r="P26" s="140"/>
      <c r="Q26" s="7">
        <v>1</v>
      </c>
      <c r="R26" s="193"/>
    </row>
    <row r="27" spans="1:18">
      <c r="A27" s="458">
        <v>16</v>
      </c>
      <c r="I27" s="352"/>
      <c r="J27" s="353">
        <f>VLOOKUP(K28,GROUPS2,2,FALSE())</f>
        <v>0</v>
      </c>
      <c r="K27" s="381" t="s">
        <v>520</v>
      </c>
      <c r="L27" s="139"/>
      <c r="M27" s="139"/>
      <c r="N27" s="139"/>
      <c r="O27" s="139"/>
      <c r="P27" s="139"/>
      <c r="Q27" s="7">
        <v>1</v>
      </c>
      <c r="R27" s="193"/>
    </row>
    <row r="28" spans="1:18">
      <c r="A28" s="458">
        <v>17</v>
      </c>
      <c r="I28" s="354"/>
      <c r="J28" s="382">
        <f>+J27</f>
        <v>0</v>
      </c>
      <c r="K28" s="383" t="s">
        <v>1689</v>
      </c>
      <c r="L28" s="139"/>
      <c r="M28" s="139"/>
      <c r="N28" s="139"/>
      <c r="O28" s="139"/>
      <c r="P28" s="139"/>
      <c r="Q28" s="7">
        <v>1</v>
      </c>
      <c r="R28" s="193"/>
    </row>
    <row r="29" spans="1:18">
      <c r="A29" s="458">
        <v>18</v>
      </c>
      <c r="I29" s="357"/>
      <c r="J29" s="358"/>
      <c r="K29" s="359" t="s">
        <v>522</v>
      </c>
      <c r="L29" s="360"/>
      <c r="M29" s="360"/>
      <c r="N29" s="360"/>
      <c r="O29" s="360"/>
      <c r="P29" s="360"/>
      <c r="Q29" s="7">
        <v>1</v>
      </c>
      <c r="R29" s="193"/>
    </row>
    <row r="30" spans="1:18" ht="19.5" customHeight="1">
      <c r="A30" s="458">
        <v>19</v>
      </c>
      <c r="I30" s="141">
        <v>100</v>
      </c>
      <c r="J30" s="475" t="s">
        <v>180</v>
      </c>
      <c r="K30" s="475"/>
      <c r="L30" s="150">
        <f>SUM(L31:L32)</f>
        <v>0</v>
      </c>
      <c r="M30" s="150">
        <f>SUM(M31:M32)</f>
        <v>0</v>
      </c>
      <c r="N30" s="150">
        <f>SUM(N31:N32)</f>
        <v>0</v>
      </c>
      <c r="O30" s="150">
        <f>SUM(O31:O32)</f>
        <v>0</v>
      </c>
      <c r="P30" s="150">
        <f>SUM(P31:P32)</f>
        <v>0</v>
      </c>
      <c r="Q30" s="7">
        <f t="shared" ref="Q30:Q61" si="0">(IF(OR($E30&lt;&gt;0,$F30&lt;&gt;0,$G30&lt;&gt;0,$H30&lt;&gt;0,$I30&lt;&gt;0),$J$2,""))</f>
        <v>0</v>
      </c>
      <c r="R30" s="206"/>
    </row>
    <row r="31" spans="1:18" ht="31.5" customHeight="1">
      <c r="A31" s="458">
        <v>20</v>
      </c>
      <c r="I31" s="67"/>
      <c r="J31" s="49">
        <v>101</v>
      </c>
      <c r="K31" s="50" t="s">
        <v>181</v>
      </c>
      <c r="L31" s="77"/>
      <c r="M31" s="77"/>
      <c r="N31" s="77"/>
      <c r="O31" s="77"/>
      <c r="P31" s="77"/>
      <c r="Q31" s="7" t="str">
        <f t="shared" si="0"/>
        <v/>
      </c>
      <c r="R31" s="206"/>
    </row>
    <row r="32" spans="1:18" ht="31.5" customHeight="1">
      <c r="A32" s="458">
        <v>21</v>
      </c>
      <c r="I32" s="67"/>
      <c r="J32" s="49">
        <v>102</v>
      </c>
      <c r="K32" s="50" t="s">
        <v>182</v>
      </c>
      <c r="L32" s="77"/>
      <c r="M32" s="77"/>
      <c r="N32" s="77"/>
      <c r="O32" s="77"/>
      <c r="P32" s="77"/>
      <c r="Q32" s="7" t="str">
        <f t="shared" si="0"/>
        <v/>
      </c>
      <c r="R32" s="206"/>
    </row>
    <row r="33" spans="1:18" ht="16.5" customHeight="1">
      <c r="A33" s="458">
        <v>22</v>
      </c>
      <c r="I33" s="141">
        <v>200</v>
      </c>
      <c r="J33" s="476" t="s">
        <v>183</v>
      </c>
      <c r="K33" s="476"/>
      <c r="L33" s="150">
        <f>SUM(L34:L38)</f>
        <v>0</v>
      </c>
      <c r="M33" s="150">
        <f>SUM(M34:M38)</f>
        <v>0</v>
      </c>
      <c r="N33" s="150">
        <f>SUM(N34:N38)</f>
        <v>0</v>
      </c>
      <c r="O33" s="150">
        <f>SUM(O34:O38)</f>
        <v>0</v>
      </c>
      <c r="P33" s="150">
        <f>SUM(P34:P38)</f>
        <v>0</v>
      </c>
      <c r="Q33" s="7">
        <f t="shared" si="0"/>
        <v>0</v>
      </c>
      <c r="R33" s="206"/>
    </row>
    <row r="34" spans="1:18">
      <c r="A34" s="458">
        <v>23</v>
      </c>
      <c r="I34" s="71"/>
      <c r="J34" s="49">
        <v>201</v>
      </c>
      <c r="K34" s="50" t="s">
        <v>184</v>
      </c>
      <c r="L34" s="77"/>
      <c r="M34" s="77"/>
      <c r="N34" s="77"/>
      <c r="O34" s="77"/>
      <c r="P34" s="77"/>
      <c r="Q34" s="7" t="str">
        <f t="shared" si="0"/>
        <v/>
      </c>
      <c r="R34" s="206"/>
    </row>
    <row r="35" spans="1:18">
      <c r="A35" s="458">
        <v>24</v>
      </c>
      <c r="I35" s="48"/>
      <c r="J35" s="49">
        <v>202</v>
      </c>
      <c r="K35" s="76" t="s">
        <v>185</v>
      </c>
      <c r="L35" s="77"/>
      <c r="M35" s="77"/>
      <c r="N35" s="77"/>
      <c r="O35" s="77"/>
      <c r="P35" s="77"/>
      <c r="Q35" s="7" t="str">
        <f t="shared" si="0"/>
        <v/>
      </c>
      <c r="R35" s="206"/>
    </row>
    <row r="36" spans="1:18">
      <c r="A36" s="458">
        <v>25</v>
      </c>
      <c r="I36" s="48"/>
      <c r="J36" s="49">
        <v>205</v>
      </c>
      <c r="K36" s="76" t="s">
        <v>186</v>
      </c>
      <c r="L36" s="77"/>
      <c r="M36" s="77"/>
      <c r="N36" s="77"/>
      <c r="O36" s="77"/>
      <c r="P36" s="77"/>
      <c r="Q36" s="7" t="str">
        <f t="shared" si="0"/>
        <v/>
      </c>
      <c r="R36" s="206"/>
    </row>
    <row r="37" spans="1:18">
      <c r="A37" s="458">
        <v>26</v>
      </c>
      <c r="I37" s="48"/>
      <c r="J37" s="49">
        <v>208</v>
      </c>
      <c r="K37" s="79" t="s">
        <v>187</v>
      </c>
      <c r="L37" s="77"/>
      <c r="M37" s="77"/>
      <c r="N37" s="77"/>
      <c r="O37" s="77"/>
      <c r="P37" s="77"/>
      <c r="Q37" s="7" t="str">
        <f t="shared" si="0"/>
        <v/>
      </c>
      <c r="R37" s="206"/>
    </row>
    <row r="38" spans="1:18">
      <c r="A38" s="458">
        <v>27</v>
      </c>
      <c r="I38" s="71"/>
      <c r="J38" s="49">
        <v>209</v>
      </c>
      <c r="K38" s="80" t="s">
        <v>188</v>
      </c>
      <c r="L38" s="77"/>
      <c r="M38" s="77"/>
      <c r="N38" s="77"/>
      <c r="O38" s="77"/>
      <c r="P38" s="77"/>
      <c r="Q38" s="7" t="str">
        <f t="shared" si="0"/>
        <v/>
      </c>
      <c r="R38" s="206"/>
    </row>
    <row r="39" spans="1:18">
      <c r="A39" s="458">
        <v>28</v>
      </c>
      <c r="I39" s="141">
        <v>500</v>
      </c>
      <c r="J39" s="476" t="s">
        <v>189</v>
      </c>
      <c r="K39" s="476"/>
      <c r="L39" s="150">
        <f>SUM(L40:L46)</f>
        <v>0</v>
      </c>
      <c r="M39" s="150">
        <f>SUM(M40:M46)</f>
        <v>0</v>
      </c>
      <c r="N39" s="150">
        <f>SUM(N40:N46)</f>
        <v>0</v>
      </c>
      <c r="O39" s="150">
        <f>SUM(O40:O46)</f>
        <v>0</v>
      </c>
      <c r="P39" s="150">
        <f>SUM(P40:P46)</f>
        <v>0</v>
      </c>
      <c r="Q39" s="7">
        <f t="shared" si="0"/>
        <v>0</v>
      </c>
      <c r="R39" s="206"/>
    </row>
    <row r="40" spans="1:18">
      <c r="A40" s="458">
        <v>29</v>
      </c>
      <c r="I40" s="71"/>
      <c r="J40" s="146">
        <v>551</v>
      </c>
      <c r="K40" s="147" t="s">
        <v>190</v>
      </c>
      <c r="L40" s="77"/>
      <c r="M40" s="77"/>
      <c r="N40" s="77"/>
      <c r="O40" s="77"/>
      <c r="P40" s="77"/>
      <c r="Q40" s="7" t="str">
        <f t="shared" si="0"/>
        <v/>
      </c>
      <c r="R40" s="206"/>
    </row>
    <row r="41" spans="1:18" ht="31.5" customHeight="1">
      <c r="A41" s="458">
        <v>30</v>
      </c>
      <c r="I41" s="71"/>
      <c r="J41" s="146">
        <v>552</v>
      </c>
      <c r="K41" s="147" t="s">
        <v>191</v>
      </c>
      <c r="L41" s="77"/>
      <c r="M41" s="77"/>
      <c r="N41" s="77"/>
      <c r="O41" s="77"/>
      <c r="P41" s="77"/>
      <c r="Q41" s="7" t="str">
        <f t="shared" si="0"/>
        <v/>
      </c>
      <c r="R41" s="206"/>
    </row>
    <row r="42" spans="1:18" ht="18.75" customHeight="1">
      <c r="A42" s="458">
        <v>31</v>
      </c>
      <c r="I42" s="148"/>
      <c r="J42" s="146">
        <v>558</v>
      </c>
      <c r="K42" s="149" t="s">
        <v>49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7" t="str">
        <f t="shared" si="0"/>
        <v/>
      </c>
      <c r="R42" s="206"/>
    </row>
    <row r="43" spans="1:18" ht="18.75" customHeight="1">
      <c r="A43" s="458">
        <v>31</v>
      </c>
      <c r="I43" s="148"/>
      <c r="J43" s="146">
        <v>560</v>
      </c>
      <c r="K43" s="149" t="s">
        <v>192</v>
      </c>
      <c r="L43" s="77"/>
      <c r="M43" s="77"/>
      <c r="N43" s="77"/>
      <c r="O43" s="77"/>
      <c r="P43" s="77"/>
      <c r="Q43" s="7" t="str">
        <f t="shared" si="0"/>
        <v/>
      </c>
      <c r="R43" s="206"/>
    </row>
    <row r="44" spans="1:18" ht="18.75" customHeight="1">
      <c r="A44" s="458">
        <v>32</v>
      </c>
      <c r="I44" s="148"/>
      <c r="J44" s="146">
        <v>580</v>
      </c>
      <c r="K44" s="147" t="s">
        <v>193</v>
      </c>
      <c r="L44" s="77"/>
      <c r="M44" s="77"/>
      <c r="N44" s="77"/>
      <c r="O44" s="77"/>
      <c r="P44" s="77"/>
      <c r="Q44" s="7" t="str">
        <f t="shared" si="0"/>
        <v/>
      </c>
      <c r="R44" s="206"/>
    </row>
    <row r="45" spans="1:18" ht="31.5" customHeight="1">
      <c r="A45" s="458">
        <v>33</v>
      </c>
      <c r="I45" s="71"/>
      <c r="J45" s="146">
        <v>588</v>
      </c>
      <c r="K45" s="147" t="s">
        <v>194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7" t="str">
        <f t="shared" si="0"/>
        <v/>
      </c>
      <c r="R45" s="206"/>
    </row>
    <row r="46" spans="1:18">
      <c r="A46" s="458">
        <v>33</v>
      </c>
      <c r="I46" s="71"/>
      <c r="J46" s="49">
        <v>590</v>
      </c>
      <c r="K46" s="147" t="s">
        <v>195</v>
      </c>
      <c r="L46" s="77"/>
      <c r="M46" s="77"/>
      <c r="N46" s="77"/>
      <c r="O46" s="77"/>
      <c r="P46" s="77"/>
      <c r="Q46" s="7" t="str">
        <f t="shared" si="0"/>
        <v/>
      </c>
      <c r="R46" s="206"/>
    </row>
    <row r="47" spans="1:18" ht="18.75" customHeight="1">
      <c r="A47" s="458">
        <v>34</v>
      </c>
      <c r="I47" s="141">
        <v>800</v>
      </c>
      <c r="J47" s="477" t="s">
        <v>196</v>
      </c>
      <c r="K47" s="477"/>
      <c r="L47" s="362"/>
      <c r="M47" s="362"/>
      <c r="N47" s="362"/>
      <c r="O47" s="362"/>
      <c r="P47" s="362"/>
      <c r="Q47" s="7">
        <f t="shared" si="0"/>
        <v>0</v>
      </c>
      <c r="R47" s="206"/>
    </row>
    <row r="48" spans="1:18">
      <c r="A48" s="458">
        <v>35</v>
      </c>
      <c r="I48" s="141">
        <v>1000</v>
      </c>
      <c r="J48" s="476" t="s">
        <v>197</v>
      </c>
      <c r="K48" s="476"/>
      <c r="L48" s="150">
        <f>SUM(L49:L65)</f>
        <v>0</v>
      </c>
      <c r="M48" s="150">
        <f>SUM(M49:M65)</f>
        <v>0</v>
      </c>
      <c r="N48" s="150">
        <f>SUM(N49:N65)</f>
        <v>0</v>
      </c>
      <c r="O48" s="150">
        <f>SUM(O49:O65)</f>
        <v>0</v>
      </c>
      <c r="P48" s="150">
        <f>SUM(P49:P65)</f>
        <v>0</v>
      </c>
      <c r="Q48" s="7">
        <f t="shared" si="0"/>
        <v>0</v>
      </c>
      <c r="R48" s="206"/>
    </row>
    <row r="49" spans="1:18" ht="18.75" customHeight="1">
      <c r="A49" s="458">
        <v>36</v>
      </c>
      <c r="I49" s="48"/>
      <c r="J49" s="49">
        <v>1011</v>
      </c>
      <c r="K49" s="76" t="s">
        <v>198</v>
      </c>
      <c r="L49" s="77"/>
      <c r="M49" s="77"/>
      <c r="N49" s="77"/>
      <c r="O49" s="77"/>
      <c r="P49" s="77"/>
      <c r="Q49" s="7" t="str">
        <f t="shared" si="0"/>
        <v/>
      </c>
      <c r="R49" s="206"/>
    </row>
    <row r="50" spans="1:18" ht="26.25" customHeight="1">
      <c r="A50" s="458">
        <v>37</v>
      </c>
      <c r="I50" s="48"/>
      <c r="J50" s="49">
        <v>1012</v>
      </c>
      <c r="K50" s="76" t="s">
        <v>199</v>
      </c>
      <c r="L50" s="77"/>
      <c r="M50" s="77"/>
      <c r="N50" s="77"/>
      <c r="O50" s="77"/>
      <c r="P50" s="77"/>
      <c r="Q50" s="7" t="str">
        <f t="shared" si="0"/>
        <v/>
      </c>
      <c r="R50" s="206"/>
    </row>
    <row r="51" spans="1:18">
      <c r="A51" s="458">
        <v>38</v>
      </c>
      <c r="I51" s="48"/>
      <c r="J51" s="49">
        <v>1013</v>
      </c>
      <c r="K51" s="76" t="s">
        <v>200</v>
      </c>
      <c r="L51" s="77"/>
      <c r="M51" s="77"/>
      <c r="N51" s="77"/>
      <c r="O51" s="77"/>
      <c r="P51" s="77"/>
      <c r="Q51" s="7" t="str">
        <f t="shared" si="0"/>
        <v/>
      </c>
      <c r="R51" s="206"/>
    </row>
    <row r="52" spans="1:18" ht="31.5" customHeight="1">
      <c r="A52" s="458">
        <v>39</v>
      </c>
      <c r="I52" s="48"/>
      <c r="J52" s="49">
        <v>1014</v>
      </c>
      <c r="K52" s="76" t="s">
        <v>201</v>
      </c>
      <c r="L52" s="77"/>
      <c r="M52" s="77"/>
      <c r="N52" s="77"/>
      <c r="O52" s="77"/>
      <c r="P52" s="77"/>
      <c r="Q52" s="7" t="str">
        <f t="shared" si="0"/>
        <v/>
      </c>
      <c r="R52" s="206"/>
    </row>
    <row r="53" spans="1:18">
      <c r="A53" s="458">
        <v>40</v>
      </c>
      <c r="I53" s="48"/>
      <c r="J53" s="49">
        <v>1015</v>
      </c>
      <c r="K53" s="76" t="s">
        <v>202</v>
      </c>
      <c r="L53" s="77"/>
      <c r="M53" s="77"/>
      <c r="N53" s="77"/>
      <c r="O53" s="77"/>
      <c r="P53" s="77"/>
      <c r="Q53" s="7" t="str">
        <f t="shared" si="0"/>
        <v/>
      </c>
      <c r="R53" s="206"/>
    </row>
    <row r="54" spans="1:18">
      <c r="A54" s="458">
        <v>41</v>
      </c>
      <c r="I54" s="48"/>
      <c r="J54" s="58">
        <v>1016</v>
      </c>
      <c r="K54" s="78" t="s">
        <v>203</v>
      </c>
      <c r="L54" s="280"/>
      <c r="M54" s="280"/>
      <c r="N54" s="280"/>
      <c r="O54" s="280"/>
      <c r="P54" s="280"/>
      <c r="Q54" s="7" t="str">
        <f t="shared" si="0"/>
        <v/>
      </c>
      <c r="R54" s="206"/>
    </row>
    <row r="55" spans="1:18">
      <c r="A55" s="458">
        <v>42</v>
      </c>
      <c r="I55" s="67"/>
      <c r="J55" s="49">
        <v>1020</v>
      </c>
      <c r="K55" s="50" t="s">
        <v>204</v>
      </c>
      <c r="L55" s="77"/>
      <c r="M55" s="77"/>
      <c r="N55" s="77"/>
      <c r="O55" s="77"/>
      <c r="P55" s="77"/>
      <c r="Q55" s="7" t="str">
        <f t="shared" si="0"/>
        <v/>
      </c>
      <c r="R55" s="206"/>
    </row>
    <row r="56" spans="1:18">
      <c r="A56" s="458">
        <v>43</v>
      </c>
      <c r="I56" s="48"/>
      <c r="J56" s="49">
        <v>1030</v>
      </c>
      <c r="K56" s="76" t="s">
        <v>205</v>
      </c>
      <c r="L56" s="77"/>
      <c r="M56" s="77"/>
      <c r="N56" s="77"/>
      <c r="O56" s="77"/>
      <c r="P56" s="77"/>
      <c r="Q56" s="7" t="str">
        <f t="shared" si="0"/>
        <v/>
      </c>
      <c r="R56" s="206"/>
    </row>
    <row r="57" spans="1:18">
      <c r="A57" s="458">
        <v>44</v>
      </c>
      <c r="I57" s="48"/>
      <c r="J57" s="49">
        <v>1051</v>
      </c>
      <c r="K57" s="76" t="s">
        <v>206</v>
      </c>
      <c r="L57" s="77"/>
      <c r="M57" s="77"/>
      <c r="N57" s="77"/>
      <c r="O57" s="77"/>
      <c r="P57" s="77"/>
      <c r="Q57" s="7" t="str">
        <f t="shared" si="0"/>
        <v/>
      </c>
      <c r="R57" s="206"/>
    </row>
    <row r="58" spans="1:18">
      <c r="A58" s="458">
        <v>45</v>
      </c>
      <c r="C58" s="378"/>
      <c r="I58" s="48"/>
      <c r="J58" s="49">
        <v>1052</v>
      </c>
      <c r="K58" s="76" t="s">
        <v>207</v>
      </c>
      <c r="L58" s="77"/>
      <c r="M58" s="77"/>
      <c r="N58" s="77"/>
      <c r="O58" s="77"/>
      <c r="P58" s="77"/>
      <c r="Q58" s="7" t="str">
        <f t="shared" si="0"/>
        <v/>
      </c>
      <c r="R58" s="206"/>
    </row>
    <row r="59" spans="1:18">
      <c r="A59" s="458">
        <v>46</v>
      </c>
      <c r="I59" s="48"/>
      <c r="J59" s="49">
        <v>1053</v>
      </c>
      <c r="K59" s="76" t="s">
        <v>208</v>
      </c>
      <c r="L59" s="77"/>
      <c r="M59" s="77"/>
      <c r="N59" s="77"/>
      <c r="O59" s="77"/>
      <c r="P59" s="77"/>
      <c r="Q59" s="7" t="str">
        <f t="shared" si="0"/>
        <v/>
      </c>
      <c r="R59" s="206"/>
    </row>
    <row r="60" spans="1:18">
      <c r="A60" s="458">
        <v>47</v>
      </c>
      <c r="I60" s="48"/>
      <c r="J60" s="49">
        <v>1062</v>
      </c>
      <c r="K60" s="50" t="s">
        <v>209</v>
      </c>
      <c r="L60" s="77"/>
      <c r="M60" s="77"/>
      <c r="N60" s="77"/>
      <c r="O60" s="77"/>
      <c r="P60" s="77"/>
      <c r="Q60" s="7" t="str">
        <f t="shared" si="0"/>
        <v/>
      </c>
      <c r="R60" s="206"/>
    </row>
    <row r="61" spans="1:18">
      <c r="A61" s="458">
        <v>48</v>
      </c>
      <c r="I61" s="48"/>
      <c r="J61" s="49">
        <v>1063</v>
      </c>
      <c r="K61" s="79" t="s">
        <v>210</v>
      </c>
      <c r="L61" s="77"/>
      <c r="M61" s="77"/>
      <c r="N61" s="77"/>
      <c r="O61" s="77"/>
      <c r="P61" s="77"/>
      <c r="Q61" s="7" t="str">
        <f t="shared" si="0"/>
        <v/>
      </c>
      <c r="R61" s="206"/>
    </row>
    <row r="62" spans="1:18">
      <c r="A62" s="458">
        <v>49</v>
      </c>
      <c r="I62" s="48"/>
      <c r="J62" s="49">
        <v>1069</v>
      </c>
      <c r="K62" s="79" t="s">
        <v>211</v>
      </c>
      <c r="L62" s="77"/>
      <c r="M62" s="77"/>
      <c r="N62" s="77"/>
      <c r="O62" s="77"/>
      <c r="P62" s="77"/>
      <c r="Q62" s="7" t="str">
        <f t="shared" ref="Q62:Q93" si="1">(IF(OR($E62&lt;&gt;0,$F62&lt;&gt;0,$G62&lt;&gt;0,$H62&lt;&gt;0,$I62&lt;&gt;0),$J$2,""))</f>
        <v/>
      </c>
      <c r="R62" s="206"/>
    </row>
    <row r="63" spans="1:18">
      <c r="A63" s="458">
        <v>50</v>
      </c>
      <c r="I63" s="67"/>
      <c r="J63" s="49">
        <v>1091</v>
      </c>
      <c r="K63" s="76" t="s">
        <v>212</v>
      </c>
      <c r="L63" s="77"/>
      <c r="M63" s="77"/>
      <c r="N63" s="77"/>
      <c r="O63" s="77"/>
      <c r="P63" s="77"/>
      <c r="Q63" s="7" t="str">
        <f t="shared" si="1"/>
        <v/>
      </c>
      <c r="R63" s="206"/>
    </row>
    <row r="64" spans="1:18" ht="31.5" customHeight="1">
      <c r="A64" s="458">
        <v>51</v>
      </c>
      <c r="I64" s="48"/>
      <c r="J64" s="49">
        <v>1092</v>
      </c>
      <c r="K64" s="76" t="s">
        <v>213</v>
      </c>
      <c r="L64" s="77"/>
      <c r="M64" s="77"/>
      <c r="N64" s="77"/>
      <c r="O64" s="77"/>
      <c r="P64" s="77"/>
      <c r="Q64" s="7" t="str">
        <f t="shared" si="1"/>
        <v/>
      </c>
      <c r="R64" s="206"/>
    </row>
    <row r="65" spans="1:18" ht="31.5" customHeight="1">
      <c r="A65" s="458">
        <v>52</v>
      </c>
      <c r="I65" s="48"/>
      <c r="J65" s="49">
        <v>1098</v>
      </c>
      <c r="K65" s="76" t="s">
        <v>214</v>
      </c>
      <c r="L65" s="77"/>
      <c r="M65" s="77"/>
      <c r="N65" s="77"/>
      <c r="O65" s="77"/>
      <c r="P65" s="77"/>
      <c r="Q65" s="7" t="str">
        <f t="shared" si="1"/>
        <v/>
      </c>
      <c r="R65" s="206"/>
    </row>
    <row r="66" spans="1:18">
      <c r="A66" s="458">
        <v>53</v>
      </c>
      <c r="I66" s="141">
        <v>1900</v>
      </c>
      <c r="J66" s="471" t="s">
        <v>215</v>
      </c>
      <c r="K66" s="471"/>
      <c r="L66" s="150">
        <f>SUM(L67:L69)</f>
        <v>0</v>
      </c>
      <c r="M66" s="150">
        <f>SUM(M67:M69)</f>
        <v>0</v>
      </c>
      <c r="N66" s="150">
        <f>SUM(N67:N69)</f>
        <v>0</v>
      </c>
      <c r="O66" s="150">
        <f>SUM(O67:O69)</f>
        <v>0</v>
      </c>
      <c r="P66" s="150">
        <f>SUM(P67:P69)</f>
        <v>0</v>
      </c>
      <c r="Q66" s="7">
        <f t="shared" si="1"/>
        <v>0</v>
      </c>
      <c r="R66" s="206"/>
    </row>
    <row r="67" spans="1:18" ht="34.5" customHeight="1">
      <c r="A67" s="458">
        <v>54</v>
      </c>
      <c r="I67" s="48"/>
      <c r="J67" s="49">
        <v>1901</v>
      </c>
      <c r="K67" s="104" t="s">
        <v>216</v>
      </c>
      <c r="L67" s="77"/>
      <c r="M67" s="77"/>
      <c r="N67" s="77"/>
      <c r="O67" s="77"/>
      <c r="P67" s="77"/>
      <c r="Q67" s="7" t="str">
        <f t="shared" si="1"/>
        <v/>
      </c>
      <c r="R67" s="206"/>
    </row>
    <row r="68" spans="1:18">
      <c r="A68" s="458">
        <v>55</v>
      </c>
      <c r="I68" s="153"/>
      <c r="J68" s="49">
        <v>1981</v>
      </c>
      <c r="K68" s="104" t="s">
        <v>217</v>
      </c>
      <c r="L68" s="77"/>
      <c r="M68" s="77"/>
      <c r="N68" s="77"/>
      <c r="O68" s="77"/>
      <c r="P68" s="77"/>
      <c r="Q68" s="7" t="str">
        <f t="shared" si="1"/>
        <v/>
      </c>
      <c r="R68" s="206"/>
    </row>
    <row r="69" spans="1:18">
      <c r="A69" s="458">
        <v>56</v>
      </c>
      <c r="I69" s="48"/>
      <c r="J69" s="49">
        <v>1991</v>
      </c>
      <c r="K69" s="104" t="s">
        <v>218</v>
      </c>
      <c r="L69" s="77"/>
      <c r="M69" s="77"/>
      <c r="N69" s="77"/>
      <c r="O69" s="77"/>
      <c r="P69" s="77"/>
      <c r="Q69" s="7" t="str">
        <f t="shared" si="1"/>
        <v/>
      </c>
      <c r="R69" s="206"/>
    </row>
    <row r="70" spans="1:18">
      <c r="A70" s="458">
        <v>57</v>
      </c>
      <c r="I70" s="141">
        <v>2100</v>
      </c>
      <c r="J70" s="471" t="s">
        <v>219</v>
      </c>
      <c r="K70" s="471"/>
      <c r="L70" s="150">
        <f>SUM(L71:L75)</f>
        <v>0</v>
      </c>
      <c r="M70" s="150">
        <f>SUM(M71:M75)</f>
        <v>0</v>
      </c>
      <c r="N70" s="150">
        <f>SUM(N71:N75)</f>
        <v>0</v>
      </c>
      <c r="O70" s="150">
        <f>SUM(O71:O75)</f>
        <v>0</v>
      </c>
      <c r="P70" s="150">
        <f>SUM(P71:P75)</f>
        <v>0</v>
      </c>
      <c r="Q70" s="7">
        <f t="shared" si="1"/>
        <v>0</v>
      </c>
      <c r="R70" s="206"/>
    </row>
    <row r="71" spans="1:18">
      <c r="A71" s="458">
        <v>58</v>
      </c>
      <c r="I71" s="48"/>
      <c r="J71" s="49">
        <v>2110</v>
      </c>
      <c r="K71" s="79" t="s">
        <v>220</v>
      </c>
      <c r="L71" s="77"/>
      <c r="M71" s="77"/>
      <c r="N71" s="77"/>
      <c r="O71" s="77"/>
      <c r="P71" s="77"/>
      <c r="Q71" s="7" t="str">
        <f t="shared" si="1"/>
        <v/>
      </c>
      <c r="R71" s="206"/>
    </row>
    <row r="72" spans="1:18">
      <c r="A72" s="458">
        <v>59</v>
      </c>
      <c r="I72" s="153"/>
      <c r="J72" s="49">
        <v>2120</v>
      </c>
      <c r="K72" s="79" t="s">
        <v>221</v>
      </c>
      <c r="L72" s="77"/>
      <c r="M72" s="77"/>
      <c r="N72" s="77"/>
      <c r="O72" s="77"/>
      <c r="P72" s="77"/>
      <c r="Q72" s="7" t="str">
        <f t="shared" si="1"/>
        <v/>
      </c>
      <c r="R72" s="206"/>
    </row>
    <row r="73" spans="1:18" ht="31.5" customHeight="1">
      <c r="A73" s="458">
        <v>60</v>
      </c>
      <c r="I73" s="153"/>
      <c r="J73" s="49">
        <v>2125</v>
      </c>
      <c r="K73" s="79" t="s">
        <v>222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7" t="str">
        <f t="shared" si="1"/>
        <v/>
      </c>
      <c r="R73" s="206"/>
    </row>
    <row r="74" spans="1:18" ht="31.5" customHeight="1">
      <c r="A74" s="458">
        <v>61</v>
      </c>
      <c r="I74" s="71"/>
      <c r="J74" s="49">
        <v>2140</v>
      </c>
      <c r="K74" s="79" t="s">
        <v>223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7" t="str">
        <f t="shared" si="1"/>
        <v/>
      </c>
      <c r="R74" s="206"/>
    </row>
    <row r="75" spans="1:18" ht="31.5" customHeight="1">
      <c r="A75" s="458">
        <v>62</v>
      </c>
      <c r="I75" s="48"/>
      <c r="J75" s="49">
        <v>2190</v>
      </c>
      <c r="K75" s="79" t="s">
        <v>224</v>
      </c>
      <c r="L75" s="77"/>
      <c r="M75" s="77"/>
      <c r="N75" s="77"/>
      <c r="O75" s="77"/>
      <c r="P75" s="77"/>
      <c r="Q75" s="7" t="str">
        <f t="shared" si="1"/>
        <v/>
      </c>
      <c r="R75" s="206"/>
    </row>
    <row r="76" spans="1:18">
      <c r="A76" s="458">
        <v>63</v>
      </c>
      <c r="I76" s="141">
        <v>2200</v>
      </c>
      <c r="J76" s="471" t="s">
        <v>225</v>
      </c>
      <c r="K76" s="471"/>
      <c r="L76" s="150">
        <f>SUM(L77:L78)</f>
        <v>0</v>
      </c>
      <c r="M76" s="150">
        <f>SUM(M77:M78)</f>
        <v>0</v>
      </c>
      <c r="N76" s="150">
        <f>SUM(N77:N78)</f>
        <v>0</v>
      </c>
      <c r="O76" s="150">
        <f>SUM(O77:O78)</f>
        <v>0</v>
      </c>
      <c r="P76" s="150">
        <f>SUM(P77:P78)</f>
        <v>0</v>
      </c>
      <c r="Q76" s="7">
        <f t="shared" si="1"/>
        <v>0</v>
      </c>
      <c r="R76" s="206"/>
    </row>
    <row r="77" spans="1:18">
      <c r="A77" s="458">
        <v>64</v>
      </c>
      <c r="I77" s="48"/>
      <c r="J77" s="49">
        <v>2221</v>
      </c>
      <c r="K77" s="50" t="s">
        <v>226</v>
      </c>
      <c r="L77" s="77"/>
      <c r="M77" s="77"/>
      <c r="N77" s="77"/>
      <c r="O77" s="77"/>
      <c r="P77" s="77"/>
      <c r="Q77" s="7" t="str">
        <f t="shared" si="1"/>
        <v/>
      </c>
      <c r="R77" s="206"/>
    </row>
    <row r="78" spans="1:18">
      <c r="A78" s="458">
        <v>65</v>
      </c>
      <c r="I78" s="48"/>
      <c r="J78" s="49">
        <v>2224</v>
      </c>
      <c r="K78" s="50" t="s">
        <v>227</v>
      </c>
      <c r="L78" s="77"/>
      <c r="M78" s="77"/>
      <c r="N78" s="77"/>
      <c r="O78" s="77"/>
      <c r="P78" s="77"/>
      <c r="Q78" s="7" t="str">
        <f t="shared" si="1"/>
        <v/>
      </c>
      <c r="R78" s="206"/>
    </row>
    <row r="79" spans="1:18">
      <c r="A79" s="458">
        <v>66</v>
      </c>
      <c r="I79" s="141">
        <v>2500</v>
      </c>
      <c r="J79" s="471" t="s">
        <v>228</v>
      </c>
      <c r="K79" s="471"/>
      <c r="L79" s="362"/>
      <c r="M79" s="362"/>
      <c r="N79" s="362"/>
      <c r="O79" s="362"/>
      <c r="P79" s="362"/>
      <c r="Q79" s="7">
        <f t="shared" si="1"/>
        <v>0</v>
      </c>
      <c r="R79" s="206"/>
    </row>
    <row r="80" spans="1:18" ht="18.75" customHeight="1">
      <c r="A80" s="458">
        <v>67</v>
      </c>
      <c r="I80" s="141">
        <v>2600</v>
      </c>
      <c r="J80" s="473" t="s">
        <v>229</v>
      </c>
      <c r="K80" s="473"/>
      <c r="L80" s="362"/>
      <c r="M80" s="362"/>
      <c r="N80" s="362"/>
      <c r="O80" s="362"/>
      <c r="P80" s="362"/>
      <c r="Q80" s="7">
        <f t="shared" si="1"/>
        <v>0</v>
      </c>
      <c r="R80" s="206"/>
    </row>
    <row r="81" spans="1:18" ht="18.75" customHeight="1">
      <c r="A81" s="458">
        <v>68</v>
      </c>
      <c r="I81" s="141">
        <v>2700</v>
      </c>
      <c r="J81" s="473" t="s">
        <v>230</v>
      </c>
      <c r="K81" s="473"/>
      <c r="L81" s="362"/>
      <c r="M81" s="362"/>
      <c r="N81" s="362"/>
      <c r="O81" s="362"/>
      <c r="P81" s="362"/>
      <c r="Q81" s="7">
        <f t="shared" si="1"/>
        <v>0</v>
      </c>
      <c r="R81" s="206"/>
    </row>
    <row r="82" spans="1:18" ht="33.75" customHeight="1">
      <c r="A82" s="458">
        <v>69</v>
      </c>
      <c r="I82" s="141">
        <v>2800</v>
      </c>
      <c r="J82" s="473" t="s">
        <v>523</v>
      </c>
      <c r="K82" s="473"/>
      <c r="L82" s="362"/>
      <c r="M82" s="362"/>
      <c r="N82" s="362"/>
      <c r="O82" s="362"/>
      <c r="P82" s="362"/>
      <c r="Q82" s="7">
        <f t="shared" si="1"/>
        <v>0</v>
      </c>
      <c r="R82" s="206"/>
    </row>
    <row r="83" spans="1:18" ht="18.75" customHeight="1">
      <c r="A83" s="458">
        <v>70</v>
      </c>
      <c r="I83" s="141">
        <v>2900</v>
      </c>
      <c r="J83" s="471" t="s">
        <v>232</v>
      </c>
      <c r="K83" s="471"/>
      <c r="L83" s="150">
        <f>SUM(L84:L91)</f>
        <v>0</v>
      </c>
      <c r="M83" s="150">
        <f>SUM(M84:M91)</f>
        <v>0</v>
      </c>
      <c r="N83" s="150">
        <f>SUM(N84:N91)</f>
        <v>0</v>
      </c>
      <c r="O83" s="150">
        <f>SUM(O84:O91)</f>
        <v>0</v>
      </c>
      <c r="P83" s="150">
        <f>SUM(P84:P91)</f>
        <v>0</v>
      </c>
      <c r="Q83" s="7">
        <f t="shared" si="1"/>
        <v>0</v>
      </c>
      <c r="R83" s="206"/>
    </row>
    <row r="84" spans="1:18" ht="25.5" customHeight="1">
      <c r="A84" s="458">
        <v>71</v>
      </c>
      <c r="I84" s="153"/>
      <c r="J84" s="49">
        <v>2910</v>
      </c>
      <c r="K84" s="155" t="s">
        <v>233</v>
      </c>
      <c r="L84" s="77"/>
      <c r="M84" s="77"/>
      <c r="N84" s="77"/>
      <c r="O84" s="77"/>
      <c r="P84" s="77"/>
      <c r="Q84" s="7" t="str">
        <f t="shared" si="1"/>
        <v/>
      </c>
      <c r="R84" s="206"/>
    </row>
    <row r="85" spans="1:18" ht="25.5" customHeight="1">
      <c r="A85" s="458">
        <v>71</v>
      </c>
      <c r="I85" s="153"/>
      <c r="J85" s="49">
        <v>2920</v>
      </c>
      <c r="K85" s="155" t="s">
        <v>234</v>
      </c>
      <c r="L85" s="77"/>
      <c r="M85" s="77"/>
      <c r="N85" s="77"/>
      <c r="O85" s="77"/>
      <c r="P85" s="77"/>
      <c r="Q85" s="7" t="str">
        <f t="shared" si="1"/>
        <v/>
      </c>
      <c r="R85" s="206"/>
    </row>
    <row r="86" spans="1:18" ht="25.5" customHeight="1">
      <c r="A86" s="458">
        <v>72</v>
      </c>
      <c r="I86" s="153"/>
      <c r="J86" s="49">
        <v>2969</v>
      </c>
      <c r="K86" s="155" t="s">
        <v>235</v>
      </c>
      <c r="L86" s="77"/>
      <c r="M86" s="77"/>
      <c r="N86" s="77"/>
      <c r="O86" s="77"/>
      <c r="P86" s="77"/>
      <c r="Q86" s="7" t="str">
        <f t="shared" si="1"/>
        <v/>
      </c>
      <c r="R86" s="206"/>
    </row>
    <row r="87" spans="1:18" ht="25.5" customHeight="1">
      <c r="A87" s="458">
        <v>73</v>
      </c>
      <c r="I87" s="153"/>
      <c r="J87" s="156">
        <v>2970</v>
      </c>
      <c r="K87" s="157" t="s">
        <v>236</v>
      </c>
      <c r="L87" s="312"/>
      <c r="M87" s="312"/>
      <c r="N87" s="312"/>
      <c r="O87" s="312"/>
      <c r="P87" s="312"/>
      <c r="Q87" s="7" t="str">
        <f t="shared" si="1"/>
        <v/>
      </c>
      <c r="R87" s="206"/>
    </row>
    <row r="88" spans="1:18" ht="25.5" customHeight="1">
      <c r="A88" s="458">
        <v>74</v>
      </c>
      <c r="I88" s="153"/>
      <c r="J88" s="49">
        <v>2989</v>
      </c>
      <c r="K88" s="155" t="s">
        <v>237</v>
      </c>
      <c r="L88" s="77"/>
      <c r="M88" s="77"/>
      <c r="N88" s="77"/>
      <c r="O88" s="77"/>
      <c r="P88" s="77"/>
      <c r="Q88" s="7" t="str">
        <f t="shared" si="1"/>
        <v/>
      </c>
      <c r="R88" s="206"/>
    </row>
    <row r="89" spans="1:18">
      <c r="A89" s="458">
        <v>75</v>
      </c>
      <c r="I89" s="48"/>
      <c r="J89" s="49">
        <v>2990</v>
      </c>
      <c r="K89" s="155" t="s">
        <v>238</v>
      </c>
      <c r="L89" s="77"/>
      <c r="M89" s="77"/>
      <c r="N89" s="77"/>
      <c r="O89" s="77"/>
      <c r="P89" s="77"/>
      <c r="Q89" s="7" t="str">
        <f t="shared" si="1"/>
        <v/>
      </c>
      <c r="R89" s="206"/>
    </row>
    <row r="90" spans="1:18">
      <c r="A90" s="458">
        <v>75</v>
      </c>
      <c r="I90" s="48"/>
      <c r="J90" s="49">
        <v>2991</v>
      </c>
      <c r="K90" s="155" t="s">
        <v>239</v>
      </c>
      <c r="L90" s="77"/>
      <c r="M90" s="77"/>
      <c r="N90" s="77"/>
      <c r="O90" s="77"/>
      <c r="P90" s="77"/>
      <c r="Q90" s="7" t="str">
        <f t="shared" si="1"/>
        <v/>
      </c>
      <c r="R90" s="206"/>
    </row>
    <row r="91" spans="1:18" ht="35.25" customHeight="1">
      <c r="A91" s="458">
        <v>76</v>
      </c>
      <c r="I91" s="48"/>
      <c r="J91" s="49">
        <v>2992</v>
      </c>
      <c r="K91" s="365" t="s">
        <v>240</v>
      </c>
      <c r="L91" s="77"/>
      <c r="M91" s="77"/>
      <c r="N91" s="77"/>
      <c r="O91" s="77"/>
      <c r="P91" s="77"/>
      <c r="Q91" s="7" t="str">
        <f t="shared" si="1"/>
        <v/>
      </c>
      <c r="R91" s="206"/>
    </row>
    <row r="92" spans="1:18" ht="18.75" customHeight="1">
      <c r="A92" s="458">
        <v>77</v>
      </c>
      <c r="I92" s="141">
        <v>3300</v>
      </c>
      <c r="J92" s="160" t="s">
        <v>241</v>
      </c>
      <c r="K92" s="161"/>
      <c r="L92" s="150">
        <f>SUM(L93:L97)</f>
        <v>0</v>
      </c>
      <c r="M92" s="150">
        <f>SUM(M93:M97)</f>
        <v>0</v>
      </c>
      <c r="N92" s="150">
        <f>SUM(N93:N97)</f>
        <v>0</v>
      </c>
      <c r="O92" s="150">
        <f>SUM(O93:O97)</f>
        <v>0</v>
      </c>
      <c r="P92" s="150">
        <f>SUM(P93:P97)</f>
        <v>0</v>
      </c>
      <c r="Q92" s="7">
        <f t="shared" si="1"/>
        <v>0</v>
      </c>
      <c r="R92" s="206"/>
    </row>
    <row r="93" spans="1:18">
      <c r="A93" s="458">
        <v>78</v>
      </c>
      <c r="I93" s="71"/>
      <c r="J93" s="49">
        <v>3301</v>
      </c>
      <c r="K93" s="162" t="s">
        <v>242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7" t="str">
        <f t="shared" si="1"/>
        <v/>
      </c>
      <c r="R93" s="206"/>
    </row>
    <row r="94" spans="1:18">
      <c r="A94" s="458">
        <v>79</v>
      </c>
      <c r="I94" s="71"/>
      <c r="J94" s="49">
        <v>3302</v>
      </c>
      <c r="K94" s="162" t="s">
        <v>243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7" t="str">
        <f t="shared" ref="Q94:Q125" si="2">(IF(OR($E94&lt;&gt;0,$F94&lt;&gt;0,$G94&lt;&gt;0,$H94&lt;&gt;0,$I94&lt;&gt;0),$J$2,""))</f>
        <v/>
      </c>
      <c r="R94" s="206"/>
    </row>
    <row r="95" spans="1:18">
      <c r="A95" s="458">
        <v>80</v>
      </c>
      <c r="I95" s="71"/>
      <c r="J95" s="49">
        <v>3304</v>
      </c>
      <c r="K95" s="162" t="s">
        <v>244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7" t="str">
        <f t="shared" si="2"/>
        <v/>
      </c>
      <c r="R95" s="206"/>
    </row>
    <row r="96" spans="1:18">
      <c r="A96" s="458">
        <v>81</v>
      </c>
      <c r="I96" s="71"/>
      <c r="J96" s="49">
        <v>3306</v>
      </c>
      <c r="K96" s="162" t="s">
        <v>245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7" t="str">
        <f t="shared" si="2"/>
        <v/>
      </c>
      <c r="R96" s="206"/>
    </row>
    <row r="97" spans="1:18">
      <c r="A97" s="458">
        <v>83</v>
      </c>
      <c r="I97" s="71"/>
      <c r="J97" s="49">
        <v>3307</v>
      </c>
      <c r="K97" s="162" t="s">
        <v>246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7" t="str">
        <f t="shared" si="2"/>
        <v/>
      </c>
      <c r="R97" s="206"/>
    </row>
    <row r="98" spans="1:18">
      <c r="A98" s="458">
        <v>84</v>
      </c>
      <c r="I98" s="141">
        <v>3900</v>
      </c>
      <c r="J98" s="471" t="s">
        <v>247</v>
      </c>
      <c r="K98" s="471"/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7">
        <f t="shared" si="2"/>
        <v>0</v>
      </c>
      <c r="R98" s="206"/>
    </row>
    <row r="99" spans="1:18">
      <c r="A99" s="458">
        <v>85</v>
      </c>
      <c r="I99" s="141">
        <v>4000</v>
      </c>
      <c r="J99" s="471" t="s">
        <v>248</v>
      </c>
      <c r="K99" s="471"/>
      <c r="L99" s="362"/>
      <c r="M99" s="362"/>
      <c r="N99" s="362"/>
      <c r="O99" s="362"/>
      <c r="P99" s="362"/>
      <c r="Q99" s="7">
        <f t="shared" si="2"/>
        <v>0</v>
      </c>
      <c r="R99" s="206"/>
    </row>
    <row r="100" spans="1:18">
      <c r="A100" s="458">
        <v>86</v>
      </c>
      <c r="I100" s="141">
        <v>4100</v>
      </c>
      <c r="J100" s="471" t="s">
        <v>249</v>
      </c>
      <c r="K100" s="471"/>
      <c r="L100" s="362"/>
      <c r="M100" s="362"/>
      <c r="N100" s="362"/>
      <c r="O100" s="362"/>
      <c r="P100" s="362"/>
      <c r="Q100" s="7">
        <f t="shared" si="2"/>
        <v>0</v>
      </c>
      <c r="R100" s="206"/>
    </row>
    <row r="101" spans="1:18">
      <c r="A101" s="458">
        <v>87</v>
      </c>
      <c r="I101" s="141">
        <v>4200</v>
      </c>
      <c r="J101" s="471" t="s">
        <v>250</v>
      </c>
      <c r="K101" s="471"/>
      <c r="L101" s="150">
        <f>SUM(L102:L107)</f>
        <v>0</v>
      </c>
      <c r="M101" s="150">
        <f>SUM(M102:M107)</f>
        <v>0</v>
      </c>
      <c r="N101" s="150">
        <f>SUM(N102:N107)</f>
        <v>0</v>
      </c>
      <c r="O101" s="150">
        <f>SUM(O102:O107)</f>
        <v>0</v>
      </c>
      <c r="P101" s="150">
        <f>SUM(P102:P107)</f>
        <v>0</v>
      </c>
      <c r="Q101" s="7">
        <f t="shared" si="2"/>
        <v>0</v>
      </c>
      <c r="R101" s="206"/>
    </row>
    <row r="102" spans="1:18">
      <c r="A102" s="458">
        <v>88</v>
      </c>
      <c r="I102" s="164"/>
      <c r="J102" s="49">
        <v>4201</v>
      </c>
      <c r="K102" s="50" t="s">
        <v>251</v>
      </c>
      <c r="L102" s="77"/>
      <c r="M102" s="77"/>
      <c r="N102" s="77"/>
      <c r="O102" s="77"/>
      <c r="P102" s="77"/>
      <c r="Q102" s="7" t="str">
        <f t="shared" si="2"/>
        <v/>
      </c>
      <c r="R102" s="206"/>
    </row>
    <row r="103" spans="1:18">
      <c r="A103" s="458">
        <v>89</v>
      </c>
      <c r="I103" s="164"/>
      <c r="J103" s="49">
        <v>4202</v>
      </c>
      <c r="K103" s="50" t="s">
        <v>252</v>
      </c>
      <c r="L103" s="77"/>
      <c r="M103" s="77"/>
      <c r="N103" s="77"/>
      <c r="O103" s="77"/>
      <c r="P103" s="77"/>
      <c r="Q103" s="7" t="str">
        <f t="shared" si="2"/>
        <v/>
      </c>
      <c r="R103" s="206"/>
    </row>
    <row r="104" spans="1:18">
      <c r="A104" s="458">
        <v>90</v>
      </c>
      <c r="I104" s="164"/>
      <c r="J104" s="49">
        <v>4214</v>
      </c>
      <c r="K104" s="50" t="s">
        <v>253</v>
      </c>
      <c r="L104" s="77"/>
      <c r="M104" s="77"/>
      <c r="N104" s="77"/>
      <c r="O104" s="77"/>
      <c r="P104" s="77"/>
      <c r="Q104" s="7" t="str">
        <f t="shared" si="2"/>
        <v/>
      </c>
      <c r="R104" s="206"/>
    </row>
    <row r="105" spans="1:18" ht="31.5" customHeight="1">
      <c r="A105" s="458">
        <v>91</v>
      </c>
      <c r="I105" s="164"/>
      <c r="J105" s="49">
        <v>4217</v>
      </c>
      <c r="K105" s="50" t="s">
        <v>254</v>
      </c>
      <c r="L105" s="77"/>
      <c r="M105" s="77"/>
      <c r="N105" s="77"/>
      <c r="O105" s="77"/>
      <c r="P105" s="77"/>
      <c r="Q105" s="7" t="str">
        <f t="shared" si="2"/>
        <v/>
      </c>
      <c r="R105" s="206"/>
    </row>
    <row r="106" spans="1:18" ht="31.5" customHeight="1">
      <c r="A106" s="458">
        <v>92</v>
      </c>
      <c r="I106" s="164"/>
      <c r="J106" s="49">
        <v>4218</v>
      </c>
      <c r="K106" s="76" t="s">
        <v>255</v>
      </c>
      <c r="L106" s="77"/>
      <c r="M106" s="77"/>
      <c r="N106" s="77"/>
      <c r="O106" s="77"/>
      <c r="P106" s="77"/>
      <c r="Q106" s="7" t="str">
        <f t="shared" si="2"/>
        <v/>
      </c>
      <c r="R106" s="206"/>
    </row>
    <row r="107" spans="1:18">
      <c r="A107" s="458">
        <v>93</v>
      </c>
      <c r="I107" s="164"/>
      <c r="J107" s="49">
        <v>4219</v>
      </c>
      <c r="K107" s="104" t="s">
        <v>256</v>
      </c>
      <c r="L107" s="77"/>
      <c r="M107" s="77"/>
      <c r="N107" s="77"/>
      <c r="O107" s="77"/>
      <c r="P107" s="77"/>
      <c r="Q107" s="7" t="str">
        <f t="shared" si="2"/>
        <v/>
      </c>
      <c r="R107" s="206"/>
    </row>
    <row r="108" spans="1:18">
      <c r="A108" s="458">
        <v>94</v>
      </c>
      <c r="I108" s="141">
        <v>4300</v>
      </c>
      <c r="J108" s="471" t="s">
        <v>257</v>
      </c>
      <c r="K108" s="471"/>
      <c r="L108" s="150">
        <f>SUM(L109:L111)</f>
        <v>0</v>
      </c>
      <c r="M108" s="150">
        <f>SUM(M109:M111)</f>
        <v>0</v>
      </c>
      <c r="N108" s="150">
        <f>SUM(N109:N111)</f>
        <v>0</v>
      </c>
      <c r="O108" s="150">
        <f>SUM(O109:O111)</f>
        <v>0</v>
      </c>
      <c r="P108" s="150">
        <f>SUM(P109:P111)</f>
        <v>0</v>
      </c>
      <c r="Q108" s="7">
        <f t="shared" si="2"/>
        <v>0</v>
      </c>
      <c r="R108" s="206"/>
    </row>
    <row r="109" spans="1:18">
      <c r="A109" s="458">
        <v>95</v>
      </c>
      <c r="I109" s="164"/>
      <c r="J109" s="49">
        <v>4301</v>
      </c>
      <c r="K109" s="76" t="s">
        <v>258</v>
      </c>
      <c r="L109" s="77"/>
      <c r="M109" s="77"/>
      <c r="N109" s="77"/>
      <c r="O109" s="77"/>
      <c r="P109" s="77"/>
      <c r="Q109" s="7" t="str">
        <f t="shared" si="2"/>
        <v/>
      </c>
      <c r="R109" s="206"/>
    </row>
    <row r="110" spans="1:18">
      <c r="A110" s="458">
        <v>96</v>
      </c>
      <c r="I110" s="164"/>
      <c r="J110" s="49">
        <v>4302</v>
      </c>
      <c r="K110" s="50" t="s">
        <v>259</v>
      </c>
      <c r="L110" s="77"/>
      <c r="M110" s="77"/>
      <c r="N110" s="77"/>
      <c r="O110" s="77"/>
      <c r="P110" s="77"/>
      <c r="Q110" s="7" t="str">
        <f t="shared" si="2"/>
        <v/>
      </c>
      <c r="R110" s="206"/>
    </row>
    <row r="111" spans="1:18">
      <c r="A111" s="458">
        <v>97</v>
      </c>
      <c r="I111" s="164"/>
      <c r="J111" s="49">
        <v>4309</v>
      </c>
      <c r="K111" s="80" t="s">
        <v>260</v>
      </c>
      <c r="L111" s="77"/>
      <c r="M111" s="77"/>
      <c r="N111" s="77"/>
      <c r="O111" s="77"/>
      <c r="P111" s="77"/>
      <c r="Q111" s="7" t="str">
        <f t="shared" si="2"/>
        <v/>
      </c>
      <c r="R111" s="206"/>
    </row>
    <row r="112" spans="1:18">
      <c r="A112" s="458">
        <v>98</v>
      </c>
      <c r="I112" s="141">
        <v>4400</v>
      </c>
      <c r="J112" s="471" t="s">
        <v>261</v>
      </c>
      <c r="K112" s="471"/>
      <c r="L112" s="362"/>
      <c r="M112" s="362"/>
      <c r="N112" s="362"/>
      <c r="O112" s="362"/>
      <c r="P112" s="362"/>
      <c r="Q112" s="7">
        <f t="shared" si="2"/>
        <v>0</v>
      </c>
      <c r="R112" s="206"/>
    </row>
    <row r="113" spans="1:18">
      <c r="A113" s="458">
        <v>99</v>
      </c>
      <c r="I113" s="141">
        <v>4500</v>
      </c>
      <c r="J113" s="471" t="s">
        <v>262</v>
      </c>
      <c r="K113" s="471"/>
      <c r="L113" s="362"/>
      <c r="M113" s="362"/>
      <c r="N113" s="362"/>
      <c r="O113" s="362"/>
      <c r="P113" s="362"/>
      <c r="Q113" s="7">
        <f t="shared" si="2"/>
        <v>0</v>
      </c>
      <c r="R113" s="206"/>
    </row>
    <row r="114" spans="1:18" ht="18.75" customHeight="1">
      <c r="A114" s="458">
        <v>100</v>
      </c>
      <c r="I114" s="141">
        <v>4600</v>
      </c>
      <c r="J114" s="473" t="s">
        <v>263</v>
      </c>
      <c r="K114" s="473"/>
      <c r="L114" s="362"/>
      <c r="M114" s="362"/>
      <c r="N114" s="362"/>
      <c r="O114" s="362"/>
      <c r="P114" s="362"/>
      <c r="Q114" s="7">
        <f t="shared" si="2"/>
        <v>0</v>
      </c>
      <c r="R114" s="206"/>
    </row>
    <row r="115" spans="1:18" ht="20.25" customHeight="1">
      <c r="A115" s="458">
        <v>101</v>
      </c>
      <c r="I115" s="141">
        <v>4900</v>
      </c>
      <c r="J115" s="471" t="s">
        <v>264</v>
      </c>
      <c r="K115" s="471"/>
      <c r="L115" s="150">
        <f>+L116+L117</f>
        <v>0</v>
      </c>
      <c r="M115" s="150">
        <f>+M116+M117</f>
        <v>0</v>
      </c>
      <c r="N115" s="150">
        <f>+N116+N117</f>
        <v>0</v>
      </c>
      <c r="O115" s="150">
        <f>+O116+O117</f>
        <v>0</v>
      </c>
      <c r="P115" s="150">
        <f>+P116+P117</f>
        <v>0</v>
      </c>
      <c r="Q115" s="7">
        <f t="shared" si="2"/>
        <v>0</v>
      </c>
      <c r="R115" s="206"/>
    </row>
    <row r="116" spans="1:18" ht="30.75" customHeight="1">
      <c r="A116" s="458">
        <v>102</v>
      </c>
      <c r="I116" s="164"/>
      <c r="J116" s="49">
        <v>4901</v>
      </c>
      <c r="K116" s="80" t="s">
        <v>265</v>
      </c>
      <c r="L116" s="77"/>
      <c r="M116" s="77"/>
      <c r="N116" s="77"/>
      <c r="O116" s="77"/>
      <c r="P116" s="77"/>
      <c r="Q116" s="7" t="str">
        <f t="shared" si="2"/>
        <v/>
      </c>
      <c r="R116" s="206"/>
    </row>
    <row r="117" spans="1:18">
      <c r="A117" s="458">
        <v>103</v>
      </c>
      <c r="I117" s="164"/>
      <c r="J117" s="49">
        <v>4902</v>
      </c>
      <c r="K117" s="80" t="s">
        <v>266</v>
      </c>
      <c r="L117" s="77"/>
      <c r="M117" s="77"/>
      <c r="N117" s="77"/>
      <c r="O117" s="77"/>
      <c r="P117" s="77"/>
      <c r="Q117" s="7" t="str">
        <f t="shared" si="2"/>
        <v/>
      </c>
      <c r="R117" s="206"/>
    </row>
    <row r="118" spans="1:18">
      <c r="A118" s="458">
        <v>104</v>
      </c>
      <c r="I118" s="165">
        <v>5100</v>
      </c>
      <c r="J118" s="470" t="s">
        <v>267</v>
      </c>
      <c r="K118" s="470"/>
      <c r="L118" s="362"/>
      <c r="M118" s="362"/>
      <c r="N118" s="362"/>
      <c r="O118" s="362"/>
      <c r="P118" s="362"/>
      <c r="Q118" s="7">
        <f t="shared" si="2"/>
        <v>0</v>
      </c>
      <c r="R118" s="206"/>
    </row>
    <row r="119" spans="1:18">
      <c r="A119" s="458">
        <v>105</v>
      </c>
      <c r="I119" s="165">
        <v>5200</v>
      </c>
      <c r="J119" s="470" t="s">
        <v>268</v>
      </c>
      <c r="K119" s="470"/>
      <c r="L119" s="150">
        <f>SUM(L120:L126)</f>
        <v>0</v>
      </c>
      <c r="M119" s="150">
        <f>SUM(M120:M126)</f>
        <v>0</v>
      </c>
      <c r="N119" s="150">
        <f>SUM(N120:N126)</f>
        <v>0</v>
      </c>
      <c r="O119" s="150">
        <f>SUM(O120:O126)</f>
        <v>0</v>
      </c>
      <c r="P119" s="150">
        <f>SUM(P120:P126)</f>
        <v>0</v>
      </c>
      <c r="Q119" s="7">
        <f t="shared" si="2"/>
        <v>0</v>
      </c>
      <c r="R119" s="206"/>
    </row>
    <row r="120" spans="1:18">
      <c r="A120" s="458">
        <v>106</v>
      </c>
      <c r="I120" s="167"/>
      <c r="J120" s="168">
        <v>5201</v>
      </c>
      <c r="K120" s="169" t="s">
        <v>269</v>
      </c>
      <c r="L120" s="77"/>
      <c r="M120" s="77"/>
      <c r="N120" s="77"/>
      <c r="O120" s="77"/>
      <c r="P120" s="77"/>
      <c r="Q120" s="7" t="str">
        <f t="shared" si="2"/>
        <v/>
      </c>
      <c r="R120" s="206"/>
    </row>
    <row r="121" spans="1:18">
      <c r="A121" s="458">
        <v>107</v>
      </c>
      <c r="I121" s="167"/>
      <c r="J121" s="168">
        <v>5202</v>
      </c>
      <c r="K121" s="169" t="s">
        <v>270</v>
      </c>
      <c r="L121" s="77"/>
      <c r="M121" s="77"/>
      <c r="N121" s="77"/>
      <c r="O121" s="77"/>
      <c r="P121" s="77"/>
      <c r="Q121" s="7" t="str">
        <f t="shared" si="2"/>
        <v/>
      </c>
      <c r="R121" s="206"/>
    </row>
    <row r="122" spans="1:18">
      <c r="A122" s="458">
        <v>108</v>
      </c>
      <c r="I122" s="167"/>
      <c r="J122" s="168">
        <v>5203</v>
      </c>
      <c r="K122" s="169" t="s">
        <v>271</v>
      </c>
      <c r="L122" s="77"/>
      <c r="M122" s="77"/>
      <c r="N122" s="77"/>
      <c r="O122" s="77"/>
      <c r="P122" s="77"/>
      <c r="Q122" s="7" t="str">
        <f t="shared" si="2"/>
        <v/>
      </c>
      <c r="R122" s="206"/>
    </row>
    <row r="123" spans="1:18">
      <c r="A123" s="458">
        <v>109</v>
      </c>
      <c r="I123" s="167"/>
      <c r="J123" s="168">
        <v>5204</v>
      </c>
      <c r="K123" s="169" t="s">
        <v>272</v>
      </c>
      <c r="L123" s="77"/>
      <c r="M123" s="77"/>
      <c r="N123" s="77"/>
      <c r="O123" s="77"/>
      <c r="P123" s="77"/>
      <c r="Q123" s="7" t="str">
        <f t="shared" si="2"/>
        <v/>
      </c>
      <c r="R123" s="206"/>
    </row>
    <row r="124" spans="1:18" ht="20.25" customHeight="1">
      <c r="A124" s="458">
        <v>110</v>
      </c>
      <c r="I124" s="167"/>
      <c r="J124" s="168">
        <v>5205</v>
      </c>
      <c r="K124" s="169" t="s">
        <v>273</v>
      </c>
      <c r="L124" s="77"/>
      <c r="M124" s="77"/>
      <c r="N124" s="77"/>
      <c r="O124" s="77"/>
      <c r="P124" s="77"/>
      <c r="Q124" s="7" t="str">
        <f t="shared" si="2"/>
        <v/>
      </c>
      <c r="R124" s="206"/>
    </row>
    <row r="125" spans="1:18">
      <c r="A125" s="458">
        <v>111</v>
      </c>
      <c r="I125" s="167"/>
      <c r="J125" s="168">
        <v>5206</v>
      </c>
      <c r="K125" s="169" t="s">
        <v>274</v>
      </c>
      <c r="L125" s="77"/>
      <c r="M125" s="77"/>
      <c r="N125" s="77"/>
      <c r="O125" s="77"/>
      <c r="P125" s="77"/>
      <c r="Q125" s="7" t="str">
        <f t="shared" si="2"/>
        <v/>
      </c>
      <c r="R125" s="206"/>
    </row>
    <row r="126" spans="1:18">
      <c r="A126" s="458">
        <v>112</v>
      </c>
      <c r="I126" s="167"/>
      <c r="J126" s="168">
        <v>5219</v>
      </c>
      <c r="K126" s="169" t="s">
        <v>275</v>
      </c>
      <c r="L126" s="77"/>
      <c r="M126" s="77"/>
      <c r="N126" s="77"/>
      <c r="O126" s="77"/>
      <c r="P126" s="77"/>
      <c r="Q126" s="7" t="str">
        <f t="shared" ref="Q126:Q145" si="3">(IF(OR($E126&lt;&gt;0,$F126&lt;&gt;0,$G126&lt;&gt;0,$H126&lt;&gt;0,$I126&lt;&gt;0),$J$2,""))</f>
        <v/>
      </c>
      <c r="R126" s="206"/>
    </row>
    <row r="127" spans="1:18">
      <c r="A127" s="458">
        <v>113</v>
      </c>
      <c r="I127" s="165">
        <v>5300</v>
      </c>
      <c r="J127" s="470" t="s">
        <v>276</v>
      </c>
      <c r="K127" s="470"/>
      <c r="L127" s="150">
        <f>SUM(L128:L129)</f>
        <v>0</v>
      </c>
      <c r="M127" s="150">
        <f>SUM(M128:M129)</f>
        <v>0</v>
      </c>
      <c r="N127" s="150">
        <f>SUM(N128:N129)</f>
        <v>0</v>
      </c>
      <c r="O127" s="150">
        <f>SUM(O128:O129)</f>
        <v>0</v>
      </c>
      <c r="P127" s="150">
        <f>SUM(P128:P129)</f>
        <v>0</v>
      </c>
      <c r="Q127" s="7">
        <f t="shared" si="3"/>
        <v>0</v>
      </c>
      <c r="R127" s="206"/>
    </row>
    <row r="128" spans="1:18" ht="31.5" customHeight="1">
      <c r="A128" s="458">
        <v>114</v>
      </c>
      <c r="I128" s="167"/>
      <c r="J128" s="168">
        <v>5301</v>
      </c>
      <c r="K128" s="169" t="s">
        <v>277</v>
      </c>
      <c r="L128" s="77"/>
      <c r="M128" s="77"/>
      <c r="N128" s="77"/>
      <c r="O128" s="77"/>
      <c r="P128" s="77"/>
      <c r="Q128" s="7" t="str">
        <f t="shared" si="3"/>
        <v/>
      </c>
      <c r="R128" s="206"/>
    </row>
    <row r="129" spans="1:18">
      <c r="A129" s="458">
        <v>115</v>
      </c>
      <c r="I129" s="167"/>
      <c r="J129" s="168">
        <v>5309</v>
      </c>
      <c r="K129" s="169" t="s">
        <v>278</v>
      </c>
      <c r="L129" s="77"/>
      <c r="M129" s="77"/>
      <c r="N129" s="77"/>
      <c r="O129" s="77"/>
      <c r="P129" s="77"/>
      <c r="Q129" s="7" t="str">
        <f t="shared" si="3"/>
        <v/>
      </c>
      <c r="R129" s="206"/>
    </row>
    <row r="130" spans="1:18">
      <c r="A130" s="458">
        <v>116</v>
      </c>
      <c r="I130" s="165">
        <v>5400</v>
      </c>
      <c r="J130" s="470" t="s">
        <v>279</v>
      </c>
      <c r="K130" s="470"/>
      <c r="L130" s="362"/>
      <c r="M130" s="362"/>
      <c r="N130" s="362"/>
      <c r="O130" s="362"/>
      <c r="P130" s="362"/>
      <c r="Q130" s="7">
        <f t="shared" si="3"/>
        <v>0</v>
      </c>
      <c r="R130" s="206"/>
    </row>
    <row r="131" spans="1:18">
      <c r="A131" s="458">
        <v>117</v>
      </c>
      <c r="I131" s="141">
        <v>5500</v>
      </c>
      <c r="J131" s="471" t="s">
        <v>280</v>
      </c>
      <c r="K131" s="471"/>
      <c r="L131" s="150">
        <f>SUM(L132:L135)</f>
        <v>0</v>
      </c>
      <c r="M131" s="150">
        <f>SUM(M132:M135)</f>
        <v>0</v>
      </c>
      <c r="N131" s="150">
        <f>SUM(N132:N135)</f>
        <v>0</v>
      </c>
      <c r="O131" s="150">
        <f>SUM(O132:O135)</f>
        <v>0</v>
      </c>
      <c r="P131" s="150">
        <f>SUM(P132:P135)</f>
        <v>0</v>
      </c>
      <c r="Q131" s="7">
        <f t="shared" si="3"/>
        <v>0</v>
      </c>
      <c r="R131" s="206"/>
    </row>
    <row r="132" spans="1:18">
      <c r="A132" s="458">
        <v>118</v>
      </c>
      <c r="I132" s="164"/>
      <c r="J132" s="49">
        <v>5501</v>
      </c>
      <c r="K132" s="76" t="s">
        <v>281</v>
      </c>
      <c r="L132" s="77"/>
      <c r="M132" s="77"/>
      <c r="N132" s="77"/>
      <c r="O132" s="77"/>
      <c r="P132" s="77"/>
      <c r="Q132" s="7" t="str">
        <f t="shared" si="3"/>
        <v/>
      </c>
      <c r="R132" s="206"/>
    </row>
    <row r="133" spans="1:18">
      <c r="A133" s="458">
        <v>119</v>
      </c>
      <c r="I133" s="164"/>
      <c r="J133" s="49">
        <v>5502</v>
      </c>
      <c r="K133" s="76" t="s">
        <v>282</v>
      </c>
      <c r="L133" s="77"/>
      <c r="M133" s="77"/>
      <c r="N133" s="77"/>
      <c r="O133" s="77"/>
      <c r="P133" s="77"/>
      <c r="Q133" s="7" t="str">
        <f t="shared" si="3"/>
        <v/>
      </c>
      <c r="R133" s="206"/>
    </row>
    <row r="134" spans="1:18">
      <c r="A134" s="458">
        <v>120</v>
      </c>
      <c r="I134" s="164"/>
      <c r="J134" s="49">
        <v>5503</v>
      </c>
      <c r="K134" s="50" t="s">
        <v>283</v>
      </c>
      <c r="L134" s="77"/>
      <c r="M134" s="77"/>
      <c r="N134" s="77"/>
      <c r="O134" s="77"/>
      <c r="P134" s="77"/>
      <c r="Q134" s="7" t="str">
        <f t="shared" si="3"/>
        <v/>
      </c>
      <c r="R134" s="206"/>
    </row>
    <row r="135" spans="1:18">
      <c r="A135" s="458">
        <v>121</v>
      </c>
      <c r="I135" s="164"/>
      <c r="J135" s="49">
        <v>5504</v>
      </c>
      <c r="K135" s="76" t="s">
        <v>284</v>
      </c>
      <c r="L135" s="77"/>
      <c r="M135" s="77"/>
      <c r="N135" s="77"/>
      <c r="O135" s="77"/>
      <c r="P135" s="77"/>
      <c r="Q135" s="7" t="str">
        <f t="shared" si="3"/>
        <v/>
      </c>
      <c r="R135" s="206"/>
    </row>
    <row r="136" spans="1:18" ht="18.75" customHeight="1">
      <c r="A136" s="458">
        <v>122</v>
      </c>
      <c r="I136" s="165">
        <v>5700</v>
      </c>
      <c r="J136" s="472" t="s">
        <v>285</v>
      </c>
      <c r="K136" s="472"/>
      <c r="L136" s="150">
        <f>SUM(L137:L139)</f>
        <v>0</v>
      </c>
      <c r="M136" s="150">
        <f>SUM(M137:M139)</f>
        <v>0</v>
      </c>
      <c r="N136" s="150">
        <f>SUM(N137:N139)</f>
        <v>0</v>
      </c>
      <c r="O136" s="150">
        <f>SUM(O137:O139)</f>
        <v>0</v>
      </c>
      <c r="P136" s="150">
        <f>SUM(P137:P139)</f>
        <v>0</v>
      </c>
      <c r="Q136" s="7">
        <f t="shared" si="3"/>
        <v>0</v>
      </c>
      <c r="R136" s="206"/>
    </row>
    <row r="137" spans="1:18" ht="20.25" customHeight="1">
      <c r="A137" s="458">
        <v>123</v>
      </c>
      <c r="I137" s="167"/>
      <c r="J137" s="168">
        <v>5701</v>
      </c>
      <c r="K137" s="169" t="s">
        <v>286</v>
      </c>
      <c r="L137" s="77"/>
      <c r="M137" s="77"/>
      <c r="N137" s="77"/>
      <c r="O137" s="77"/>
      <c r="P137" s="77"/>
      <c r="Q137" s="7" t="str">
        <f t="shared" si="3"/>
        <v/>
      </c>
      <c r="R137" s="206"/>
    </row>
    <row r="138" spans="1:18" ht="18.75" customHeight="1">
      <c r="A138" s="458">
        <v>124</v>
      </c>
      <c r="I138" s="167"/>
      <c r="J138" s="171">
        <v>5702</v>
      </c>
      <c r="K138" s="172" t="s">
        <v>287</v>
      </c>
      <c r="L138" s="280"/>
      <c r="M138" s="280"/>
      <c r="N138" s="280"/>
      <c r="O138" s="280"/>
      <c r="P138" s="280"/>
      <c r="Q138" s="7" t="str">
        <f t="shared" si="3"/>
        <v/>
      </c>
      <c r="R138" s="206"/>
    </row>
    <row r="139" spans="1:18">
      <c r="A139" s="458">
        <v>125</v>
      </c>
      <c r="I139" s="48"/>
      <c r="J139" s="174">
        <v>4071</v>
      </c>
      <c r="K139" s="175" t="s">
        <v>288</v>
      </c>
      <c r="L139" s="77"/>
      <c r="M139" s="77"/>
      <c r="N139" s="77"/>
      <c r="O139" s="77"/>
      <c r="P139" s="77"/>
      <c r="Q139" s="7" t="str">
        <f t="shared" si="3"/>
        <v/>
      </c>
      <c r="R139" s="206"/>
    </row>
    <row r="140" spans="1:18">
      <c r="A140" s="458">
        <v>126</v>
      </c>
      <c r="I140" s="164"/>
      <c r="J140" s="469" t="s">
        <v>289</v>
      </c>
      <c r="K140" s="469"/>
      <c r="L140" s="367"/>
      <c r="M140" s="367"/>
      <c r="N140" s="367"/>
      <c r="O140" s="367"/>
      <c r="P140" s="367"/>
      <c r="Q140" s="7" t="str">
        <f t="shared" si="3"/>
        <v/>
      </c>
      <c r="R140" s="206"/>
    </row>
    <row r="141" spans="1:18">
      <c r="A141" s="458">
        <v>127</v>
      </c>
      <c r="I141" s="176">
        <v>98</v>
      </c>
      <c r="J141" s="469" t="s">
        <v>289</v>
      </c>
      <c r="K141" s="469"/>
      <c r="L141" s="369"/>
      <c r="M141" s="369"/>
      <c r="N141" s="369"/>
      <c r="O141" s="369"/>
      <c r="P141" s="369"/>
      <c r="Q141" s="7">
        <f t="shared" si="3"/>
        <v>0</v>
      </c>
      <c r="R141" s="206"/>
    </row>
    <row r="142" spans="1:18" ht="15.75" customHeight="1">
      <c r="A142" s="458">
        <v>128</v>
      </c>
      <c r="I142" s="178"/>
      <c r="J142" s="179"/>
      <c r="K142" s="370"/>
      <c r="L142" s="371"/>
      <c r="M142" s="371"/>
      <c r="N142" s="371"/>
      <c r="O142" s="371"/>
      <c r="P142" s="371"/>
      <c r="Q142" s="7" t="str">
        <f t="shared" si="3"/>
        <v/>
      </c>
      <c r="R142" s="206"/>
    </row>
    <row r="143" spans="1:18" ht="15.75" customHeight="1">
      <c r="A143" s="458">
        <v>129</v>
      </c>
      <c r="I143" s="181"/>
      <c r="J143" s="5"/>
      <c r="K143" s="180"/>
      <c r="L143" s="117"/>
      <c r="M143" s="117"/>
      <c r="N143" s="117"/>
      <c r="O143" s="117"/>
      <c r="P143" s="117"/>
      <c r="Q143" s="7" t="str">
        <f t="shared" si="3"/>
        <v/>
      </c>
      <c r="R143" s="206"/>
    </row>
    <row r="144" spans="1:18" ht="15.75" customHeight="1">
      <c r="A144" s="458">
        <v>130</v>
      </c>
      <c r="I144" s="181"/>
      <c r="J144" s="5"/>
      <c r="K144" s="180"/>
      <c r="L144" s="117"/>
      <c r="M144" s="117"/>
      <c r="N144" s="117"/>
      <c r="O144" s="117"/>
      <c r="P144" s="117"/>
      <c r="Q144" s="7" t="str">
        <f t="shared" si="3"/>
        <v/>
      </c>
      <c r="R144" s="206"/>
    </row>
    <row r="145" spans="1:18" ht="16.5" thickBot="1">
      <c r="A145" s="458">
        <v>131</v>
      </c>
      <c r="I145" s="183"/>
      <c r="J145" s="183" t="s">
        <v>173</v>
      </c>
      <c r="K145" s="384">
        <f>+I145</f>
        <v>0</v>
      </c>
      <c r="L145" s="468">
        <f>SUM(L30,L33,L39,L47,L48,L66,L70,L76,L79,L80,L81,L82,L83,L92,L98,L99,L100,L101,L108,L112,L113,L114,L115,L118,L119,L127,L130,L131,L136)+L141</f>
        <v>0</v>
      </c>
      <c r="M145" s="468">
        <f>SUM(M30,M33,M39,M47,M48,M66,M70,M76,M79,M80,M81,M82,M83,M92,M98,M99,M100,M101,M108,M112,M113,M114,M115,M118,M119,M127,M130,M131,M136)+M141</f>
        <v>0</v>
      </c>
      <c r="N145" s="468">
        <f>SUM(N30,N33,N39,N47,N48,N66,N70,N76,N79,N80,N81,N82,N83,N92,N98,N99,N100,N101,N108,N112,N113,N114,N115,N118,N119,N127,N130,N131,N136)+N141</f>
        <v>0</v>
      </c>
      <c r="O145" s="468">
        <f>SUM(O30,O33,O39,O47,O48,O66,O70,O76,O79,O80,O81,O82,O83,O92,O98,O99,O100,O101,O108,O112,O113,O114,O115,O118,O119,O127,O130,O131,O136)+O141</f>
        <v>0</v>
      </c>
      <c r="P145" s="468">
        <f>SUM(P30,P33,P39,P47,P48,P66,P70,P76,P79,P80,P81,P82,P83,P92,P98,P99,P100,P101,P108,P112,P113,P114,P115,P118,P119,P127,P130,P131,P136)+P141</f>
        <v>0</v>
      </c>
      <c r="Q145" s="7" t="str">
        <f t="shared" si="3"/>
        <v/>
      </c>
      <c r="R145" s="373" t="str">
        <f>LEFT(J27,1)</f>
        <v>0</v>
      </c>
    </row>
    <row r="146" spans="1:18" ht="16.5" thickTop="1">
      <c r="A146" s="458">
        <v>132</v>
      </c>
      <c r="I146" s="374" t="s">
        <v>524</v>
      </c>
      <c r="J146" s="375"/>
      <c r="K146" s="2"/>
      <c r="L146" s="1"/>
      <c r="M146" s="1"/>
      <c r="N146" s="1"/>
      <c r="O146" s="1"/>
      <c r="P146" s="1"/>
      <c r="Q146" s="7">
        <v>1</v>
      </c>
      <c r="R146" s="193"/>
    </row>
    <row r="147" spans="1:18">
      <c r="A147" s="458">
        <v>169</v>
      </c>
      <c r="I147" s="376"/>
      <c r="J147" s="376"/>
      <c r="K147" s="377"/>
      <c r="L147" s="376"/>
      <c r="M147" s="376"/>
      <c r="N147" s="376"/>
      <c r="O147" s="376"/>
      <c r="P147" s="376"/>
      <c r="Q147" s="7">
        <v>1</v>
      </c>
      <c r="R147" s="193"/>
    </row>
    <row r="148" spans="1:18">
      <c r="I148" s="378"/>
      <c r="J148" s="378"/>
      <c r="K148" s="378"/>
      <c r="L148" s="378"/>
      <c r="M148" s="378"/>
      <c r="N148" s="378"/>
      <c r="O148" s="378"/>
      <c r="P148" s="378"/>
      <c r="Q148" s="7">
        <v>1</v>
      </c>
    </row>
    <row r="149" spans="1:18">
      <c r="I149" s="378"/>
      <c r="J149" s="378"/>
      <c r="K149" s="378"/>
      <c r="L149" s="378"/>
      <c r="M149" s="378"/>
      <c r="N149" s="378"/>
      <c r="O149" s="378"/>
      <c r="P149" s="378"/>
      <c r="Q149" s="7" t="str">
        <f t="shared" ref="Q149:Q154" si="4">(IF(OR($E149&lt;&gt;0,$F149&lt;&gt;0,$G149&lt;&gt;0,$H149&lt;&gt;0,$I149&lt;&gt;0),$J$2,""))</f>
        <v/>
      </c>
    </row>
    <row r="150" spans="1:18">
      <c r="I150" s="378"/>
      <c r="J150" s="378"/>
      <c r="K150" s="378"/>
      <c r="L150" s="378"/>
      <c r="M150" s="378"/>
      <c r="N150" s="378"/>
      <c r="O150" s="378"/>
      <c r="P150" s="378"/>
      <c r="Q150" s="7" t="str">
        <f t="shared" si="4"/>
        <v/>
      </c>
    </row>
    <row r="151" spans="1:18">
      <c r="I151" s="378"/>
      <c r="J151" s="378"/>
      <c r="K151" s="378"/>
      <c r="L151" s="378"/>
      <c r="M151" s="378"/>
      <c r="N151" s="378"/>
      <c r="O151" s="378"/>
      <c r="P151" s="378"/>
      <c r="Q151" s="7" t="str">
        <f t="shared" si="4"/>
        <v/>
      </c>
    </row>
    <row r="152" spans="1:18" ht="18.75" customHeight="1">
      <c r="I152" s="378"/>
      <c r="J152" s="378"/>
      <c r="K152" s="378"/>
      <c r="L152" s="378"/>
      <c r="M152" s="378"/>
      <c r="N152" s="378"/>
      <c r="O152" s="378"/>
      <c r="P152" s="378"/>
      <c r="Q152" s="7" t="str">
        <f t="shared" si="4"/>
        <v/>
      </c>
    </row>
    <row r="153" spans="1:18" ht="18.75" customHeight="1">
      <c r="I153" s="378"/>
      <c r="J153" s="378"/>
      <c r="K153" s="378"/>
      <c r="L153" s="378"/>
      <c r="M153" s="378"/>
      <c r="N153" s="378"/>
      <c r="O153" s="378"/>
      <c r="P153" s="378"/>
      <c r="Q153" s="7" t="str">
        <f t="shared" si="4"/>
        <v/>
      </c>
    </row>
    <row r="154" spans="1:18">
      <c r="I154" s="378"/>
      <c r="J154" s="378"/>
      <c r="K154" s="378"/>
      <c r="L154" s="378"/>
      <c r="M154" s="378"/>
      <c r="N154" s="378"/>
      <c r="O154" s="378"/>
      <c r="P154" s="378"/>
      <c r="Q154" s="7" t="str">
        <f t="shared" si="4"/>
        <v/>
      </c>
    </row>
    <row r="155" spans="1:18" ht="14.25">
      <c r="I155" s="378"/>
      <c r="J155" s="378"/>
      <c r="K155" s="378"/>
      <c r="L155" s="378"/>
      <c r="M155" s="378"/>
      <c r="N155" s="378"/>
      <c r="O155" s="378"/>
      <c r="P155" s="378"/>
    </row>
    <row r="156" spans="1:18" ht="14.25">
      <c r="I156" s="378"/>
      <c r="J156" s="378"/>
      <c r="K156" s="378"/>
      <c r="L156" s="378"/>
      <c r="M156" s="378"/>
      <c r="N156" s="378"/>
      <c r="O156" s="378"/>
      <c r="P156" s="378"/>
    </row>
    <row r="157" spans="1:18" ht="14.25">
      <c r="I157" s="378"/>
      <c r="J157" s="378"/>
      <c r="K157" s="378"/>
      <c r="L157" s="378"/>
      <c r="M157" s="378"/>
      <c r="N157" s="378"/>
      <c r="O157" s="378"/>
      <c r="P157" s="378"/>
    </row>
    <row r="158" spans="1:18" ht="14.25">
      <c r="I158" s="378"/>
      <c r="J158" s="378"/>
      <c r="K158" s="378"/>
      <c r="L158" s="378"/>
      <c r="M158" s="378"/>
      <c r="N158" s="378"/>
      <c r="O158" s="378"/>
      <c r="P158" s="378"/>
    </row>
    <row r="159" spans="1:18" ht="14.25">
      <c r="I159" s="378"/>
      <c r="J159" s="378"/>
      <c r="K159" s="378"/>
      <c r="L159" s="378"/>
      <c r="M159" s="378"/>
      <c r="N159" s="378"/>
      <c r="O159" s="378"/>
      <c r="P159" s="378"/>
    </row>
    <row r="160" spans="1:18" ht="14.25">
      <c r="I160" s="378"/>
      <c r="J160" s="378"/>
      <c r="K160" s="378"/>
      <c r="L160" s="378"/>
      <c r="M160" s="378"/>
      <c r="N160" s="378"/>
      <c r="O160" s="378"/>
      <c r="P160" s="378"/>
    </row>
    <row r="161" spans="9:16" ht="14.25">
      <c r="I161" s="378"/>
      <c r="J161" s="378"/>
      <c r="K161" s="378"/>
      <c r="L161" s="378"/>
      <c r="M161" s="378"/>
      <c r="N161" s="378"/>
      <c r="O161" s="378"/>
      <c r="P161" s="378"/>
    </row>
    <row r="162" spans="9:16" ht="14.25">
      <c r="I162" s="378"/>
      <c r="J162" s="378"/>
      <c r="K162" s="378"/>
      <c r="L162" s="378"/>
      <c r="M162" s="378"/>
      <c r="N162" s="378"/>
      <c r="O162" s="378"/>
      <c r="P162" s="378"/>
    </row>
    <row r="163" spans="9:16" ht="14.25">
      <c r="I163" s="378"/>
      <c r="J163" s="378"/>
      <c r="K163" s="378"/>
      <c r="L163" s="378"/>
      <c r="M163" s="378"/>
      <c r="N163" s="378"/>
      <c r="O163" s="378"/>
      <c r="P163" s="378"/>
    </row>
    <row r="164" spans="9:16" ht="14.25">
      <c r="I164" s="378"/>
      <c r="J164" s="378"/>
      <c r="K164" s="378"/>
      <c r="L164" s="378"/>
      <c r="M164" s="378"/>
      <c r="N164" s="378"/>
      <c r="O164" s="378"/>
      <c r="P164" s="378"/>
    </row>
    <row r="165" spans="9:16" ht="14.25">
      <c r="I165" s="378"/>
      <c r="J165" s="378"/>
      <c r="K165" s="378"/>
      <c r="L165" s="378"/>
      <c r="M165" s="378"/>
      <c r="N165" s="378"/>
      <c r="O165" s="378"/>
      <c r="P165" s="378"/>
    </row>
    <row r="166" spans="9:16" ht="14.25">
      <c r="I166" s="378"/>
      <c r="J166" s="378"/>
      <c r="K166" s="378"/>
      <c r="L166" s="378"/>
      <c r="M166" s="378"/>
      <c r="N166" s="378"/>
      <c r="O166" s="378"/>
      <c r="P166" s="378"/>
    </row>
    <row r="167" spans="9:16" ht="14.25">
      <c r="I167" s="378"/>
      <c r="J167" s="378"/>
      <c r="K167" s="378"/>
      <c r="L167" s="378"/>
      <c r="M167" s="378"/>
      <c r="N167" s="378"/>
      <c r="O167" s="378"/>
      <c r="P167" s="378"/>
    </row>
    <row r="168" spans="9:16" ht="14.25">
      <c r="I168" s="378"/>
      <c r="J168" s="378"/>
      <c r="K168" s="378"/>
      <c r="L168" s="378"/>
      <c r="M168" s="378"/>
      <c r="N168" s="378"/>
      <c r="O168" s="378"/>
      <c r="P168" s="378"/>
    </row>
    <row r="169" spans="9:16" ht="14.25">
      <c r="I169" s="378"/>
      <c r="J169" s="378"/>
      <c r="K169" s="378"/>
      <c r="L169" s="378"/>
      <c r="M169" s="378"/>
      <c r="N169" s="378"/>
      <c r="O169" s="378"/>
      <c r="P169" s="378"/>
    </row>
    <row r="170" spans="9:16" ht="14.25">
      <c r="I170" s="378"/>
      <c r="J170" s="378"/>
      <c r="K170" s="378"/>
      <c r="L170" s="378"/>
      <c r="M170" s="378"/>
      <c r="N170" s="378"/>
      <c r="O170" s="378"/>
      <c r="P170" s="378"/>
    </row>
    <row r="171" spans="9:16" ht="14.25">
      <c r="I171" s="378"/>
      <c r="J171" s="378"/>
      <c r="K171" s="378"/>
      <c r="L171" s="378"/>
      <c r="M171" s="378"/>
      <c r="N171" s="378"/>
      <c r="O171" s="378"/>
      <c r="P171" s="378"/>
    </row>
    <row r="172" spans="9:16" ht="14.25">
      <c r="I172" s="378"/>
      <c r="J172" s="378"/>
      <c r="K172" s="378"/>
      <c r="L172" s="378"/>
      <c r="M172" s="378"/>
      <c r="N172" s="378"/>
      <c r="O172" s="378"/>
      <c r="P172" s="378"/>
    </row>
    <row r="173" spans="9:16" ht="14.25">
      <c r="I173" s="378"/>
      <c r="J173" s="378"/>
      <c r="K173" s="378"/>
      <c r="L173" s="378"/>
      <c r="M173" s="378"/>
      <c r="N173" s="378"/>
      <c r="O173" s="378"/>
      <c r="P173" s="378"/>
    </row>
    <row r="174" spans="9:16" ht="14.25">
      <c r="I174" s="378"/>
      <c r="J174" s="378"/>
      <c r="K174" s="378"/>
      <c r="L174" s="378"/>
      <c r="M174" s="378"/>
      <c r="N174" s="378"/>
      <c r="O174" s="378"/>
      <c r="P174" s="378"/>
    </row>
    <row r="175" spans="9:16" ht="14.25">
      <c r="I175" s="378"/>
      <c r="J175" s="378"/>
      <c r="K175" s="378"/>
      <c r="L175" s="378"/>
      <c r="M175" s="378"/>
      <c r="N175" s="378"/>
      <c r="O175" s="378"/>
      <c r="P175" s="378"/>
    </row>
    <row r="176" spans="9:16" ht="14.25">
      <c r="I176" s="378"/>
      <c r="J176" s="378"/>
      <c r="K176" s="378"/>
      <c r="L176" s="378"/>
      <c r="M176" s="378"/>
      <c r="N176" s="378"/>
      <c r="O176" s="378"/>
      <c r="P176" s="378"/>
    </row>
    <row r="177" spans="9:16" ht="14.25">
      <c r="I177" s="378"/>
      <c r="J177" s="378"/>
      <c r="K177" s="378"/>
      <c r="L177" s="378"/>
      <c r="M177" s="378"/>
      <c r="N177" s="378"/>
      <c r="O177" s="378"/>
      <c r="P177" s="378"/>
    </row>
    <row r="178" spans="9:16" ht="14.25">
      <c r="I178" s="378"/>
      <c r="J178" s="378"/>
      <c r="K178" s="378"/>
      <c r="L178" s="378"/>
      <c r="M178" s="378"/>
      <c r="N178" s="378"/>
      <c r="O178" s="378"/>
      <c r="P178" s="378"/>
    </row>
    <row r="179" spans="9:16" ht="14.25">
      <c r="I179" s="378"/>
      <c r="J179" s="378"/>
      <c r="K179" s="378"/>
      <c r="L179" s="378"/>
      <c r="M179" s="378"/>
      <c r="N179" s="378"/>
      <c r="O179" s="378"/>
      <c r="P179" s="378"/>
    </row>
    <row r="180" spans="9:16" ht="14.25">
      <c r="I180" s="378"/>
      <c r="J180" s="378"/>
      <c r="K180" s="378"/>
      <c r="L180" s="378"/>
      <c r="M180" s="378"/>
      <c r="N180" s="378"/>
      <c r="O180" s="378"/>
      <c r="P180" s="378"/>
    </row>
    <row r="181" spans="9:16" ht="14.25">
      <c r="I181" s="378"/>
      <c r="J181" s="378"/>
      <c r="K181" s="378"/>
      <c r="L181" s="378"/>
      <c r="M181" s="378"/>
      <c r="N181" s="378"/>
      <c r="O181" s="378"/>
      <c r="P181" s="378"/>
    </row>
    <row r="182" spans="9:16" ht="15.75" customHeight="1">
      <c r="I182" s="378"/>
      <c r="J182" s="378"/>
      <c r="K182" s="378"/>
      <c r="L182" s="378"/>
      <c r="M182" s="378"/>
      <c r="N182" s="378"/>
      <c r="O182" s="378"/>
      <c r="P182" s="378"/>
    </row>
    <row r="183" spans="9:16" ht="15.75" customHeight="1">
      <c r="I183" s="378"/>
      <c r="J183" s="378"/>
      <c r="K183" s="378"/>
      <c r="L183" s="378"/>
      <c r="M183" s="378"/>
      <c r="N183" s="378"/>
      <c r="O183" s="378"/>
      <c r="P183" s="378"/>
    </row>
    <row r="184" spans="9:16" ht="15.75" customHeight="1">
      <c r="I184" s="378"/>
      <c r="J184" s="378"/>
      <c r="K184" s="378"/>
      <c r="L184" s="378"/>
      <c r="M184" s="378"/>
      <c r="N184" s="378"/>
      <c r="O184" s="378"/>
      <c r="P184" s="378"/>
    </row>
    <row r="185" spans="9:16" ht="15.75" customHeight="1">
      <c r="I185" s="378"/>
      <c r="J185" s="378"/>
      <c r="K185" s="378"/>
      <c r="L185" s="378"/>
      <c r="M185" s="378"/>
      <c r="N185" s="378"/>
      <c r="O185" s="378"/>
      <c r="P185" s="378"/>
    </row>
    <row r="186" spans="9:16" ht="15.75" customHeight="1">
      <c r="I186" s="378"/>
      <c r="J186" s="378"/>
      <c r="K186" s="378"/>
      <c r="L186" s="378"/>
      <c r="M186" s="378"/>
      <c r="N186" s="378"/>
      <c r="O186" s="378"/>
      <c r="P186" s="378"/>
    </row>
    <row r="187" spans="9:16" ht="15.75" customHeight="1">
      <c r="I187" s="378"/>
      <c r="J187" s="378"/>
      <c r="K187" s="378"/>
      <c r="L187" s="378"/>
      <c r="M187" s="378"/>
      <c r="N187" s="378"/>
      <c r="O187" s="378"/>
      <c r="P187" s="378"/>
    </row>
    <row r="188" spans="9:16" ht="15.75" customHeight="1">
      <c r="I188" s="378"/>
      <c r="J188" s="378"/>
      <c r="K188" s="378"/>
      <c r="L188" s="378"/>
      <c r="M188" s="378"/>
      <c r="N188" s="378"/>
      <c r="O188" s="378"/>
      <c r="P188" s="378"/>
    </row>
    <row r="189" spans="9:16" ht="15.75" customHeight="1">
      <c r="I189" s="378"/>
      <c r="J189" s="378"/>
      <c r="K189" s="378"/>
      <c r="L189" s="378"/>
      <c r="M189" s="378"/>
      <c r="N189" s="378"/>
      <c r="O189" s="378"/>
      <c r="P189" s="378"/>
    </row>
    <row r="190" spans="9:16" ht="15.75" customHeight="1">
      <c r="I190" s="378"/>
      <c r="J190" s="378"/>
      <c r="K190" s="378"/>
      <c r="L190" s="378"/>
      <c r="M190" s="378"/>
      <c r="N190" s="378"/>
      <c r="O190" s="378"/>
      <c r="P190" s="378"/>
    </row>
    <row r="191" spans="9:16" ht="15.75" customHeight="1">
      <c r="I191" s="378"/>
      <c r="J191" s="378"/>
      <c r="K191" s="378"/>
      <c r="L191" s="378"/>
      <c r="M191" s="378"/>
      <c r="N191" s="378"/>
      <c r="O191" s="378"/>
      <c r="P191" s="378"/>
    </row>
    <row r="192" spans="9:16" ht="15.75" customHeight="1">
      <c r="I192" s="378"/>
      <c r="J192" s="378"/>
      <c r="K192" s="378"/>
      <c r="L192" s="378"/>
      <c r="M192" s="378"/>
      <c r="N192" s="378"/>
      <c r="O192" s="378"/>
      <c r="P192" s="378"/>
    </row>
    <row r="193" spans="9:16" ht="15.75" customHeight="1">
      <c r="I193" s="378"/>
      <c r="J193" s="378"/>
      <c r="K193" s="378"/>
      <c r="L193" s="378"/>
      <c r="M193" s="378"/>
      <c r="N193" s="378"/>
      <c r="O193" s="378"/>
      <c r="P193" s="378"/>
    </row>
    <row r="194" spans="9:16" ht="15.75" customHeight="1">
      <c r="I194" s="378"/>
      <c r="J194" s="378"/>
      <c r="K194" s="378"/>
      <c r="L194" s="378"/>
      <c r="M194" s="378"/>
      <c r="N194" s="378"/>
      <c r="O194" s="378"/>
      <c r="P194" s="378"/>
    </row>
    <row r="195" spans="9:16" ht="15.75" customHeight="1">
      <c r="I195" s="378"/>
      <c r="J195" s="378"/>
      <c r="K195" s="378"/>
      <c r="L195" s="378"/>
      <c r="M195" s="378"/>
      <c r="N195" s="378"/>
      <c r="O195" s="378"/>
      <c r="P195" s="378"/>
    </row>
    <row r="196" spans="9:16" ht="15.75" customHeight="1">
      <c r="I196" s="378"/>
      <c r="J196" s="378"/>
      <c r="K196" s="378"/>
      <c r="L196" s="378"/>
      <c r="M196" s="378"/>
      <c r="N196" s="378"/>
      <c r="O196" s="378"/>
      <c r="P196" s="378"/>
    </row>
    <row r="197" spans="9:16" ht="15.75" customHeight="1">
      <c r="I197" s="378"/>
      <c r="J197" s="378"/>
      <c r="K197" s="378"/>
      <c r="L197" s="378"/>
      <c r="M197" s="378"/>
      <c r="N197" s="378"/>
      <c r="O197" s="378"/>
      <c r="P197" s="378"/>
    </row>
    <row r="198" spans="9:16" ht="15.75" customHeight="1">
      <c r="I198" s="378"/>
      <c r="J198" s="378"/>
      <c r="K198" s="378"/>
      <c r="L198" s="378"/>
      <c r="M198" s="378"/>
      <c r="N198" s="378"/>
      <c r="O198" s="378"/>
      <c r="P198" s="378"/>
    </row>
    <row r="199" spans="9:16" ht="15.75" customHeight="1">
      <c r="I199" s="378"/>
      <c r="J199" s="378"/>
      <c r="K199" s="378"/>
      <c r="L199" s="378"/>
      <c r="M199" s="378"/>
      <c r="N199" s="378"/>
      <c r="O199" s="378"/>
      <c r="P199" s="378"/>
    </row>
    <row r="200" spans="9:16" ht="15.75" customHeight="1">
      <c r="I200" s="378"/>
      <c r="J200" s="378"/>
      <c r="K200" s="378"/>
      <c r="L200" s="378"/>
      <c r="M200" s="378"/>
      <c r="N200" s="378"/>
      <c r="O200" s="378"/>
      <c r="P200" s="378"/>
    </row>
    <row r="201" spans="9:16" ht="15.75" customHeight="1">
      <c r="I201" s="378"/>
      <c r="J201" s="378"/>
      <c r="K201" s="378"/>
      <c r="L201" s="378"/>
      <c r="M201" s="378"/>
      <c r="N201" s="378"/>
      <c r="O201" s="378"/>
      <c r="P201" s="378"/>
    </row>
    <row r="202" spans="9:16" ht="15.75" customHeight="1">
      <c r="I202" s="378"/>
      <c r="J202" s="378"/>
      <c r="K202" s="378"/>
      <c r="L202" s="378"/>
      <c r="M202" s="378"/>
      <c r="N202" s="378"/>
      <c r="O202" s="378"/>
      <c r="P202" s="378"/>
    </row>
    <row r="203" spans="9:16" ht="15.75" customHeight="1">
      <c r="I203" s="378"/>
      <c r="J203" s="378"/>
      <c r="K203" s="378"/>
      <c r="L203" s="378"/>
      <c r="M203" s="378"/>
      <c r="N203" s="378"/>
      <c r="O203" s="378"/>
      <c r="P203" s="378"/>
    </row>
    <row r="204" spans="9:16" ht="15.75" customHeight="1">
      <c r="I204" s="378"/>
      <c r="J204" s="378"/>
      <c r="K204" s="378"/>
      <c r="L204" s="378"/>
      <c r="M204" s="378"/>
      <c r="N204" s="378"/>
      <c r="O204" s="378"/>
      <c r="P204" s="378"/>
    </row>
    <row r="205" spans="9:16" ht="15.75" customHeight="1">
      <c r="I205" s="378"/>
      <c r="J205" s="378"/>
      <c r="K205" s="378"/>
      <c r="L205" s="378"/>
      <c r="M205" s="378"/>
      <c r="N205" s="378"/>
      <c r="O205" s="378"/>
      <c r="P205" s="378"/>
    </row>
    <row r="206" spans="9:16" ht="15.75" customHeight="1">
      <c r="I206" s="378"/>
      <c r="J206" s="378"/>
      <c r="K206" s="378"/>
      <c r="L206" s="378"/>
      <c r="M206" s="378"/>
      <c r="N206" s="378"/>
      <c r="O206" s="378"/>
      <c r="P206" s="378"/>
    </row>
    <row r="207" spans="9:16" ht="15.75" customHeight="1">
      <c r="I207" s="378"/>
      <c r="J207" s="378"/>
      <c r="K207" s="378"/>
      <c r="L207" s="378"/>
      <c r="M207" s="378"/>
      <c r="N207" s="378"/>
      <c r="O207" s="378"/>
      <c r="P207" s="378"/>
    </row>
    <row r="208" spans="9:16" ht="15.75" customHeight="1">
      <c r="I208" s="378"/>
      <c r="J208" s="378"/>
      <c r="K208" s="378"/>
      <c r="L208" s="378"/>
      <c r="M208" s="378"/>
      <c r="N208" s="378"/>
      <c r="O208" s="378"/>
      <c r="P208" s="378"/>
    </row>
    <row r="209" spans="9:16" ht="15.75" customHeight="1">
      <c r="I209" s="378"/>
      <c r="J209" s="378"/>
      <c r="K209" s="378"/>
      <c r="L209" s="378"/>
      <c r="M209" s="378"/>
      <c r="N209" s="378"/>
      <c r="O209" s="378"/>
      <c r="P209" s="378"/>
    </row>
    <row r="210" spans="9:16" ht="15.75" customHeight="1">
      <c r="I210" s="378"/>
      <c r="J210" s="378"/>
      <c r="K210" s="378"/>
      <c r="L210" s="378"/>
      <c r="M210" s="378"/>
      <c r="N210" s="378"/>
      <c r="O210" s="378"/>
      <c r="P210" s="378"/>
    </row>
    <row r="211" spans="9:16" ht="15.75" customHeight="1">
      <c r="I211" s="378"/>
      <c r="J211" s="378"/>
      <c r="K211" s="378"/>
      <c r="L211" s="378"/>
      <c r="M211" s="378"/>
      <c r="N211" s="378"/>
      <c r="O211" s="378"/>
      <c r="P211" s="378"/>
    </row>
    <row r="212" spans="9:16" ht="15.75" customHeight="1">
      <c r="I212" s="378"/>
      <c r="J212" s="378"/>
      <c r="K212" s="378"/>
      <c r="L212" s="378"/>
      <c r="M212" s="378"/>
      <c r="N212" s="378"/>
      <c r="O212" s="378"/>
      <c r="P212" s="378"/>
    </row>
    <row r="213" spans="9:16" ht="15.75" customHeight="1">
      <c r="I213" s="378"/>
      <c r="J213" s="378"/>
      <c r="K213" s="378"/>
      <c r="L213" s="378"/>
      <c r="M213" s="378"/>
      <c r="N213" s="378"/>
      <c r="O213" s="378"/>
      <c r="P213" s="378"/>
    </row>
    <row r="214" spans="9:16" ht="15.75" customHeight="1">
      <c r="I214" s="378"/>
      <c r="J214" s="378"/>
      <c r="K214" s="378"/>
      <c r="L214" s="378"/>
      <c r="M214" s="378"/>
      <c r="N214" s="378"/>
      <c r="O214" s="378"/>
      <c r="P214" s="378"/>
    </row>
    <row r="215" spans="9:16" ht="15.75" customHeight="1">
      <c r="I215" s="378"/>
      <c r="J215" s="378"/>
      <c r="K215" s="378"/>
      <c r="L215" s="378"/>
      <c r="M215" s="378"/>
      <c r="N215" s="378"/>
      <c r="O215" s="378"/>
      <c r="P215" s="378"/>
    </row>
    <row r="216" spans="9:16" ht="15.75" customHeight="1">
      <c r="I216" s="378"/>
      <c r="J216" s="378"/>
      <c r="K216" s="378"/>
      <c r="L216" s="378"/>
      <c r="M216" s="378"/>
      <c r="N216" s="378"/>
      <c r="O216" s="378"/>
      <c r="P216" s="378"/>
    </row>
    <row r="217" spans="9:16" ht="15.75" customHeight="1">
      <c r="I217" s="378"/>
      <c r="J217" s="378"/>
      <c r="K217" s="378"/>
      <c r="L217" s="378"/>
      <c r="M217" s="378"/>
      <c r="N217" s="378"/>
      <c r="O217" s="378"/>
      <c r="P217" s="378"/>
    </row>
    <row r="218" spans="9:16" ht="15.75" customHeight="1">
      <c r="I218" s="378"/>
      <c r="J218" s="378"/>
      <c r="K218" s="378"/>
      <c r="L218" s="378"/>
      <c r="M218" s="378"/>
      <c r="N218" s="378"/>
      <c r="O218" s="378"/>
      <c r="P218" s="378"/>
    </row>
    <row r="219" spans="9:16" ht="15.75" customHeight="1">
      <c r="I219" s="378"/>
      <c r="J219" s="378"/>
      <c r="K219" s="378"/>
      <c r="L219" s="378"/>
      <c r="M219" s="378"/>
      <c r="N219" s="378"/>
      <c r="O219" s="378"/>
      <c r="P219" s="378"/>
    </row>
    <row r="220" spans="9:16" ht="15.75" customHeight="1">
      <c r="I220" s="378"/>
      <c r="J220" s="378"/>
      <c r="K220" s="378"/>
      <c r="L220" s="378"/>
      <c r="M220" s="378"/>
      <c r="N220" s="378"/>
      <c r="O220" s="378"/>
      <c r="P220" s="378"/>
    </row>
    <row r="221" spans="9:16" ht="15.75" customHeight="1">
      <c r="I221" s="378"/>
      <c r="J221" s="378"/>
      <c r="K221" s="378"/>
      <c r="L221" s="378"/>
      <c r="M221" s="378"/>
      <c r="N221" s="378"/>
      <c r="O221" s="378"/>
      <c r="P221" s="378"/>
    </row>
    <row r="222" spans="9:16" ht="15.75" customHeight="1">
      <c r="I222" s="378"/>
      <c r="J222" s="378"/>
      <c r="K222" s="378"/>
      <c r="L222" s="378"/>
      <c r="M222" s="378"/>
      <c r="N222" s="378"/>
      <c r="O222" s="378"/>
      <c r="P222" s="378"/>
    </row>
    <row r="223" spans="9:16" ht="15.75" customHeight="1">
      <c r="I223" s="378"/>
      <c r="J223" s="378"/>
      <c r="K223" s="378"/>
      <c r="L223" s="378"/>
      <c r="M223" s="378"/>
      <c r="N223" s="378"/>
      <c r="O223" s="378"/>
      <c r="P223" s="378"/>
    </row>
    <row r="224" spans="9:16" ht="15.75" customHeight="1">
      <c r="I224" s="378"/>
      <c r="J224" s="378"/>
      <c r="K224" s="378"/>
      <c r="L224" s="378"/>
      <c r="M224" s="378"/>
      <c r="N224" s="378"/>
      <c r="O224" s="378"/>
      <c r="P224" s="378"/>
    </row>
    <row r="225" spans="9:16" ht="15.75" customHeight="1">
      <c r="I225" s="378"/>
      <c r="J225" s="378"/>
      <c r="K225" s="378"/>
      <c r="L225" s="378"/>
      <c r="M225" s="378"/>
      <c r="N225" s="378"/>
      <c r="O225" s="378"/>
      <c r="P225" s="378"/>
    </row>
    <row r="226" spans="9:16" ht="15.75" customHeight="1">
      <c r="I226" s="378"/>
      <c r="J226" s="378"/>
      <c r="K226" s="378"/>
      <c r="L226" s="378"/>
      <c r="M226" s="378"/>
      <c r="N226" s="378"/>
      <c r="O226" s="378"/>
      <c r="P226" s="378"/>
    </row>
    <row r="227" spans="9:16" ht="15.75" customHeight="1">
      <c r="K227" s="378"/>
    </row>
  </sheetData>
  <mergeCells count="33">
    <mergeCell ref="J79:K79"/>
    <mergeCell ref="I14:K14"/>
    <mergeCell ref="I16:K16"/>
    <mergeCell ref="I19:K19"/>
    <mergeCell ref="J30:K30"/>
    <mergeCell ref="J33:K33"/>
    <mergeCell ref="J39:K39"/>
    <mergeCell ref="J47:K47"/>
    <mergeCell ref="J48:K48"/>
    <mergeCell ref="J66:K66"/>
    <mergeCell ref="J70:K70"/>
    <mergeCell ref="J76:K76"/>
    <mergeCell ref="J114:K114"/>
    <mergeCell ref="J80:K80"/>
    <mergeCell ref="J81:K81"/>
    <mergeCell ref="J82:K82"/>
    <mergeCell ref="J83:K83"/>
    <mergeCell ref="J98:K98"/>
    <mergeCell ref="J99:K99"/>
    <mergeCell ref="J100:K100"/>
    <mergeCell ref="J101:K101"/>
    <mergeCell ref="J108:K108"/>
    <mergeCell ref="J112:K112"/>
    <mergeCell ref="J113:K113"/>
    <mergeCell ref="J136:K136"/>
    <mergeCell ref="J140:K140"/>
    <mergeCell ref="J141:K141"/>
    <mergeCell ref="J115:K115"/>
    <mergeCell ref="J118:K118"/>
    <mergeCell ref="J119:K119"/>
    <mergeCell ref="J127:K127"/>
    <mergeCell ref="J130:K130"/>
    <mergeCell ref="J131:K131"/>
  </mergeCells>
  <conditionalFormatting sqref="K28">
    <cfRule type="cellIs" dxfId="5" priority="4" stopIfTrue="1" operator="notEqual">
      <formula>"Изберете група"</formula>
    </cfRule>
  </conditionalFormatting>
  <conditionalFormatting sqref="J26 J28">
    <cfRule type="cellIs" dxfId="4" priority="3" stopIfTrue="1" operator="notEqual">
      <formula>0</formula>
    </cfRule>
  </conditionalFormatting>
  <conditionalFormatting sqref="K28">
    <cfRule type="cellIs" dxfId="3" priority="5" stopIfTrue="1" operator="equal">
      <formula>"Изберете група"</formula>
    </cfRule>
  </conditionalFormatting>
  <conditionalFormatting sqref="J28">
    <cfRule type="cellIs" dxfId="2" priority="6" stopIfTrue="1" operator="equal">
      <formula>0</formula>
    </cfRule>
  </conditionalFormatting>
  <conditionalFormatting sqref="M19">
    <cfRule type="cellIs" dxfId="1" priority="2" stopIfTrue="1" operator="equal">
      <formula>0</formula>
    </cfRule>
  </conditionalFormatting>
  <conditionalFormatting sqref="K145">
    <cfRule type="cellIs" dxfId="0" priority="1" stopIfTrue="1" operator="equal">
      <formula>0</formula>
    </cfRule>
  </conditionalFormatting>
  <dataValidations count="4">
    <dataValidation type="list" allowBlank="1" showInputMessage="1" showErrorMessage="1" prompt="Използва се само  за финансово-правна форма СЕС-КСФ (код 98)" sqref="K26">
      <formula1>OP_LIST</formula1>
    </dataValidation>
    <dataValidation type="list" allowBlank="1" showErrorMessage="1" sqref="K28">
      <formula1>GROUPS</formula1>
    </dataValidation>
    <dataValidation type="whole" operator="lessThan" allowBlank="1" showErrorMessage="1" error="Въвежда се цяло число!" sqref="L31:P32 L34:P38 L40:P47 L49:P65 L67:P69 L71:P74 L77:P82 L84:P87 L89:P91 L93:P100 L102:P107 L109:P114 L116:P118 L120:P126 L128:P130 L132:P135 L137:P138 L141:P141">
      <formula1>1000000000000000000</formula1>
    </dataValidation>
    <dataValidation type="whole" operator="lessThanOrEqual" allowBlank="1" showErrorMessage="1" error="Въвежда се цяло отрицателно число!" sqref="L75:P75 L88:P88 L139:P139">
      <formula1>0</formula1>
    </dataValidation>
  </dataValidations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11</vt:i4>
      </vt:variant>
    </vt:vector>
  </HeadingPairs>
  <TitlesOfParts>
    <vt:vector size="15" baseType="lpstr">
      <vt:lpstr>PROGNOZA</vt:lpstr>
      <vt:lpstr>list</vt:lpstr>
      <vt:lpstr>Groups</vt:lpstr>
      <vt:lpstr>INF</vt:lpstr>
      <vt:lpstr>DATE</vt:lpstr>
      <vt:lpstr>DateName</vt:lpstr>
      <vt:lpstr>EBK_DEIN</vt:lpstr>
      <vt:lpstr>EBK_DEIN2</vt:lpstr>
      <vt:lpstr>PROGNOZA!Excel_BuiltIn__FilterDatabase</vt:lpstr>
      <vt:lpstr>GROUPS</vt:lpstr>
      <vt:lpstr>GROUPS2</vt:lpstr>
      <vt:lpstr>OP_LIST</vt:lpstr>
      <vt:lpstr>OP_LIST2</vt:lpstr>
      <vt:lpstr>PRBK</vt:lpstr>
      <vt:lpstr>SMETKA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Petrova</cp:lastModifiedBy>
  <cp:lastPrinted>2023-08-18T07:22:18Z</cp:lastPrinted>
  <dcterms:created xsi:type="dcterms:W3CDTF">1997-12-10T14:54:07Z</dcterms:created>
  <dcterms:modified xsi:type="dcterms:W3CDTF">2024-01-22T12:59:53Z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