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723" activeTab="0"/>
  </bookViews>
  <sheets>
    <sheet name="Регистър на имотите" sheetId="1" r:id="rId1"/>
    <sheet name="Баланс по НТП" sheetId="2" r:id="rId2"/>
    <sheet name="balansi" sheetId="3" r:id="rId3"/>
  </sheets>
  <definedNames>
    <definedName name="_xlnm.Print_Area" localSheetId="2">'balansi'!$A$1:$H$48</definedName>
    <definedName name="_xlnm.Print_Area" localSheetId="1">'Баланс по НТП'!$A$1:$H$50</definedName>
    <definedName name="_xlnm.Print_Area" localSheetId="0">'Регистър на имотите'!$A$1:$K$31</definedName>
  </definedNames>
  <calcPr fullCalcOnLoad="1"/>
</workbook>
</file>

<file path=xl/sharedStrings.xml><?xml version="1.0" encoding="utf-8"?>
<sst xmlns="http://schemas.openxmlformats.org/spreadsheetml/2006/main" count="240" uniqueCount="99">
  <si>
    <t>No</t>
  </si>
  <si>
    <t>ИМОТИ</t>
  </si>
  <si>
    <t>ПЛОЩ</t>
  </si>
  <si>
    <t>ЗАСЕГНАТА ПЛОЩ</t>
  </si>
  <si>
    <t>ОСТАВАЩА  ПЛОЩ</t>
  </si>
  <si>
    <t>/бр/</t>
  </si>
  <si>
    <t>ВСИЧКО</t>
  </si>
  <si>
    <t>ОСТАВАЩА ПЛОЩ</t>
  </si>
  <si>
    <t>ВИД</t>
  </si>
  <si>
    <t>СОБСТВЕНОСТ</t>
  </si>
  <si>
    <t>НАЧИН НА ТР. ПОЛЗВАНЕ</t>
  </si>
  <si>
    <t>ВИД НА ТЕРИТОРИЯТА ПО ПРЕДНАЗН.</t>
  </si>
  <si>
    <t>Селско ст.</t>
  </si>
  <si>
    <t>Общинска публична</t>
  </si>
  <si>
    <t>ПРОЕКТАНТ:.................................</t>
  </si>
  <si>
    <t>ПЛОЩ ЗА ПРОМ. ПРЕДНАЗНАЧЕНИЕ</t>
  </si>
  <si>
    <t>ПЛОЩ ЗА ОБЕЗЩЕТЯВАНЕ</t>
  </si>
  <si>
    <t>ПЛОЩ ЗА ПРОМЯНА ПРЕДНАЗНАЧЕНИЕ</t>
  </si>
  <si>
    <t>КАТЕГОРИЯ ЗЕМЯ</t>
  </si>
  <si>
    <t>ПЛОЩ ЗА ПРОМЯНА  ПРЕДНАЗНАЧЕНИЕ</t>
  </si>
  <si>
    <t>некатегориз.</t>
  </si>
  <si>
    <t>ВСИЧКО:</t>
  </si>
  <si>
    <t>ИМЕ, ПРЕЗИМЕ И ФАМИЛИЯ НА СОБСТВЕНИКА / ИМЕ НА ЮРИДИЧЕСКОТО ЛИЦЕ</t>
  </si>
  <si>
    <t>НОМЕР НА ИМОТА</t>
  </si>
  <si>
    <t>НАЧИН НА ТРАЙНО ПОЛЗВАНЕ НА ИМОТА</t>
  </si>
  <si>
    <t>КАТЕ-ГОРИЯ ЗЕМЯ</t>
  </si>
  <si>
    <t>ВИД СОБСТВЕНОСТ</t>
  </si>
  <si>
    <t>ОБЩО  ПЛОЩИ:</t>
  </si>
  <si>
    <t>АДРЕС НА СОБСТВЕНИКА, РЕГ. No, ВХ. No, ЕГН, БУЛСТАТ</t>
  </si>
  <si>
    <t xml:space="preserve">ОБЕКТ: </t>
  </si>
  <si>
    <t>ОБЩИНА ПЪРВОМАЙ</t>
  </si>
  <si>
    <t xml:space="preserve">                  /ИНЖ. Ц. ЦВЕТКОВ/</t>
  </si>
  <si>
    <t>ВИД НА ТЕРИТОРИЯТА</t>
  </si>
  <si>
    <t>БРОЙ ИМОТИ: 2</t>
  </si>
  <si>
    <t>БРОЙ ИМОТИ: 1</t>
  </si>
  <si>
    <t>/дка/</t>
  </si>
  <si>
    <t>І.СЕЛСКОСТОПАНСКА ТЕРИТОРИЯ</t>
  </si>
  <si>
    <t>ІІ.ВОДНИ ПЛОЩИ И ТЕЧЕНИЯ</t>
  </si>
  <si>
    <t xml:space="preserve">No </t>
  </si>
  <si>
    <t>транспортна територия</t>
  </si>
  <si>
    <t>/трайно засегната площ/</t>
  </si>
  <si>
    <t>№</t>
  </si>
  <si>
    <t>Начин на трайно ползване /ЕКК/</t>
  </si>
  <si>
    <t>КАТЕГОРИЯ</t>
  </si>
  <si>
    <t>без категория</t>
  </si>
  <si>
    <t>общинска публична</t>
  </si>
  <si>
    <t>общо</t>
  </si>
  <si>
    <t>Всичко</t>
  </si>
  <si>
    <t>/площ за промяна на предназначението/</t>
  </si>
  <si>
    <t>/площ за обезщетяване/</t>
  </si>
  <si>
    <t>Баланс на територията по начин на трайно ползване , категория и собственост</t>
  </si>
  <si>
    <t>държавна публична</t>
  </si>
  <si>
    <t>ПЛОЩ ЗА ОБЕЗЩЕТЕНИЕ</t>
  </si>
  <si>
    <t>За нуждите на транспорта</t>
  </si>
  <si>
    <t>Водни течения и водни площи</t>
  </si>
  <si>
    <t>гр.Първомай</t>
  </si>
  <si>
    <t>Полски пътища</t>
  </si>
  <si>
    <t>отдалечени от водно течение предпазни диги</t>
  </si>
  <si>
    <t>ЗЕМЛИЩЕ НА С. ГРАДИНА  ЕКАТТЕ 17484</t>
  </si>
  <si>
    <t>отводнителен канал</t>
  </si>
  <si>
    <t>БРОЙ ИМОТИ: 4</t>
  </si>
  <si>
    <t>VІ</t>
  </si>
  <si>
    <t>V</t>
  </si>
  <si>
    <t>VI</t>
  </si>
  <si>
    <t>Общинска частна</t>
  </si>
  <si>
    <t>МЗХ-ХМС</t>
  </si>
  <si>
    <t>София</t>
  </si>
  <si>
    <t>Държавата</t>
  </si>
  <si>
    <t>ІІІ.ТРАНСПОРТНА ТЕРИТОРИЯ</t>
  </si>
  <si>
    <t>Пътища  ІІІ клас</t>
  </si>
  <si>
    <t>РЕГИСТЪР НА ЗАСЯГАЩИТЕ СЕ ИМОТИ  - ТРАЙНО ЗАСЕГНАТА ПЛОЩ ОТ ДИРЕКТНО ТРАСЕ НА ПЪТЯ</t>
  </si>
  <si>
    <t>водни течения и водни площи</t>
  </si>
  <si>
    <t>общинска частна</t>
  </si>
  <si>
    <t xml:space="preserve"> на засегнати площи от директното трасе на пътя</t>
  </si>
  <si>
    <t>Държавна публична</t>
  </si>
  <si>
    <t>Път III – 667 “Плодовитово-Асеновград” от км 6+470 до км 7+100</t>
  </si>
  <si>
    <t xml:space="preserve"> – изграждане на нов мост над р.Марица и пътна варианта</t>
  </si>
  <si>
    <t>015020</t>
  </si>
  <si>
    <t>015272</t>
  </si>
  <si>
    <t>015269</t>
  </si>
  <si>
    <t>018001</t>
  </si>
  <si>
    <t>016051</t>
  </si>
  <si>
    <t>018008</t>
  </si>
  <si>
    <t>018002</t>
  </si>
  <si>
    <t>вътрешна река /р.Марица/</t>
  </si>
  <si>
    <t>Път  ІІІ  клас</t>
  </si>
  <si>
    <t>Път III – 667 “Плодовитово-Асеновград” от км 6+470 до км 7+100-</t>
  </si>
  <si>
    <t xml:space="preserve">  изграждане на нов мост над р.Марица и пътна варианта</t>
  </si>
  <si>
    <t>ОБЩА ПЛОЩ  /дка/</t>
  </si>
  <si>
    <t>ТРАЙНО ЗАСЕГНАТА ПЛОЩ ОТ ДИРЕКТНОТО ТРАСЕ /дка/</t>
  </si>
  <si>
    <t>ОСТАЪЧНА ПЛОЩ    /дка/</t>
  </si>
  <si>
    <t>ЗЕМЛИЩЕ С. ГРАДИНА  ЕКАТТЕ 17484</t>
  </si>
  <si>
    <t>ОСТАТЪЧНА ПЛОЩ    /дка/</t>
  </si>
  <si>
    <t>БАЛАНС ПО НАЧИН НА ТРАЙНО ПОЛЗВАНЕ</t>
  </si>
  <si>
    <t>НА ЗАСЕГНАТИ ПЛОЩИ  ОТ ДИРЕКТНОТО ТРАСЕ НА ПЪТЯ</t>
  </si>
  <si>
    <t>БАЛАНС ПО ВИД НА ТЕРИТОРИЯТА ПО ПРЕДНАЗНАЧЕНИЕ</t>
  </si>
  <si>
    <t xml:space="preserve"> БАЛАНС ПО ВИД  СОБСТВЕНОСТ</t>
  </si>
  <si>
    <t xml:space="preserve"> НА ЗАСЕГНАТИ ПЛОЩИ  ОТ ДИРЕКТНОТО ТРАСЕ НА ПЪТЯ</t>
  </si>
  <si>
    <t>БАЛАНС ПО КАТЕГОРИЯ НА ЗЕМЯТА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</si>
</sst>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0.000"/>
    <numFmt numFmtId="181" formatCode="#,##0.0"/>
    <numFmt numFmtId="182" formatCode="#,##0.0000"/>
    <numFmt numFmtId="183" formatCode="#,##0.00000"/>
    <numFmt numFmtId="184" formatCode="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8.5"/>
      <name val="MS Sans Serif"/>
      <family val="2"/>
    </font>
    <font>
      <b/>
      <sz val="9"/>
      <name val="MS Sans Serif"/>
      <family val="2"/>
    </font>
    <font>
      <sz val="9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/>
      <top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thick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180" fontId="7" fillId="0" borderId="24" xfId="0" applyNumberFormat="1" applyFont="1" applyBorder="1" applyAlignment="1">
      <alignment horizontal="center"/>
    </xf>
    <xf numFmtId="180" fontId="7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4" fillId="0" borderId="3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180" fontId="0" fillId="0" borderId="37" xfId="0" applyNumberFormat="1" applyBorder="1" applyAlignment="1">
      <alignment horizontal="center"/>
    </xf>
    <xf numFmtId="180" fontId="0" fillId="0" borderId="33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8" xfId="0" applyNumberForma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180" fontId="0" fillId="0" borderId="27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0" borderId="3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1" fontId="0" fillId="0" borderId="37" xfId="0" applyNumberFormat="1" applyBorder="1" applyAlignment="1">
      <alignment horizontal="center"/>
    </xf>
    <xf numFmtId="0" fontId="0" fillId="0" borderId="37" xfId="0" applyFont="1" applyFill="1" applyBorder="1" applyAlignment="1">
      <alignment horizontal="left" wrapText="1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1" fontId="0" fillId="0" borderId="51" xfId="0" applyNumberFormat="1" applyBorder="1" applyAlignment="1">
      <alignment horizontal="center"/>
    </xf>
    <xf numFmtId="180" fontId="0" fillId="0" borderId="5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0" fontId="0" fillId="0" borderId="19" xfId="0" applyBorder="1" applyAlignment="1">
      <alignment/>
    </xf>
    <xf numFmtId="0" fontId="2" fillId="0" borderId="17" xfId="0" applyNumberFormat="1" applyFont="1" applyFill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80" fontId="7" fillId="0" borderId="17" xfId="0" applyNumberFormat="1" applyFont="1" applyBorder="1" applyAlignment="1">
      <alignment horizontal="center"/>
    </xf>
    <xf numFmtId="180" fontId="7" fillId="0" borderId="52" xfId="0" applyNumberFormat="1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180" fontId="7" fillId="0" borderId="35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1" fontId="0" fillId="0" borderId="54" xfId="0" applyNumberFormat="1" applyBorder="1" applyAlignment="1">
      <alignment horizontal="center"/>
    </xf>
    <xf numFmtId="180" fontId="0" fillId="0" borderId="54" xfId="0" applyNumberFormat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/>
    </xf>
    <xf numFmtId="180" fontId="0" fillId="0" borderId="11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80" fontId="7" fillId="0" borderId="13" xfId="0" applyNumberFormat="1" applyFont="1" applyFill="1" applyBorder="1" applyAlignment="1">
      <alignment horizontal="center"/>
    </xf>
    <xf numFmtId="180" fontId="7" fillId="0" borderId="55" xfId="0" applyNumberFormat="1" applyFont="1" applyFill="1" applyBorder="1" applyAlignment="1">
      <alignment horizontal="center"/>
    </xf>
    <xf numFmtId="180" fontId="6" fillId="0" borderId="35" xfId="0" applyNumberFormat="1" applyFont="1" applyBorder="1" applyAlignment="1">
      <alignment horizontal="center"/>
    </xf>
    <xf numFmtId="49" fontId="4" fillId="0" borderId="37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/>
    </xf>
    <xf numFmtId="0" fontId="4" fillId="0" borderId="37" xfId="0" applyFont="1" applyBorder="1" applyAlignment="1">
      <alignment/>
    </xf>
    <xf numFmtId="0" fontId="6" fillId="0" borderId="37" xfId="0" applyFont="1" applyBorder="1" applyAlignment="1">
      <alignment horizontal="right"/>
    </xf>
    <xf numFmtId="0" fontId="4" fillId="0" borderId="37" xfId="0" applyFont="1" applyFill="1" applyBorder="1" applyAlignment="1">
      <alignment/>
    </xf>
    <xf numFmtId="184" fontId="6" fillId="0" borderId="37" xfId="0" applyNumberFormat="1" applyFont="1" applyBorder="1" applyAlignment="1">
      <alignment horizontal="center" vertical="center"/>
    </xf>
    <xf numFmtId="16" fontId="4" fillId="0" borderId="37" xfId="0" applyNumberFormat="1" applyFont="1" applyFill="1" applyBorder="1" applyAlignment="1" quotePrefix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/>
    </xf>
    <xf numFmtId="184" fontId="4" fillId="0" borderId="3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 shrinkToFit="1"/>
    </xf>
    <xf numFmtId="184" fontId="4" fillId="0" borderId="37" xfId="0" applyNumberFormat="1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184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7">
      <selection activeCell="C11" sqref="C11"/>
    </sheetView>
  </sheetViews>
  <sheetFormatPr defaultColWidth="9.140625" defaultRowHeight="12.75"/>
  <cols>
    <col min="1" max="1" width="8.421875" style="2" customWidth="1"/>
    <col min="2" max="2" width="14.8515625" style="1" customWidth="1"/>
    <col min="3" max="3" width="17.57421875" style="1" customWidth="1"/>
    <col min="4" max="4" width="7.00390625" style="1" customWidth="1"/>
    <col min="5" max="5" width="14.8515625" style="2" customWidth="1"/>
    <col min="6" max="6" width="13.57421875" style="2" customWidth="1"/>
    <col min="7" max="7" width="12.57421875" style="1" customWidth="1"/>
    <col min="8" max="8" width="16.7109375" style="2" customWidth="1"/>
    <col min="9" max="9" width="29.28125" style="62" customWidth="1"/>
    <col min="10" max="10" width="19.421875" style="1" bestFit="1" customWidth="1"/>
    <col min="11" max="11" width="8.7109375" style="21" customWidth="1"/>
    <col min="12" max="16384" width="9.140625" style="1" customWidth="1"/>
  </cols>
  <sheetData>
    <row r="1" spans="1:5" ht="18.75" customHeight="1">
      <c r="A1" s="47" t="s">
        <v>29</v>
      </c>
      <c r="B1" s="128" t="s">
        <v>86</v>
      </c>
      <c r="C1" s="48"/>
      <c r="D1" s="48"/>
      <c r="E1" s="48"/>
    </row>
    <row r="2" spans="1:5" ht="18.75">
      <c r="A2" s="49"/>
      <c r="B2" s="127" t="s">
        <v>87</v>
      </c>
      <c r="C2" s="48"/>
      <c r="D2" s="48"/>
      <c r="E2" s="48"/>
    </row>
    <row r="3" spans="1:5" ht="12.75" customHeight="1">
      <c r="A3" s="49"/>
      <c r="B3" s="127"/>
      <c r="C3" s="48"/>
      <c r="D3" s="48"/>
      <c r="E3" s="48"/>
    </row>
    <row r="4" spans="1:11" ht="15.75">
      <c r="A4" s="162" t="s">
        <v>70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5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5.75">
      <c r="A6" s="162" t="s">
        <v>91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ht="12.75">
      <c r="A7" s="161" t="s">
        <v>36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60" customHeight="1">
      <c r="A8" s="142" t="s">
        <v>23</v>
      </c>
      <c r="B8" s="142" t="s">
        <v>32</v>
      </c>
      <c r="C8" s="142" t="s">
        <v>24</v>
      </c>
      <c r="D8" s="142" t="s">
        <v>25</v>
      </c>
      <c r="E8" s="142" t="s">
        <v>88</v>
      </c>
      <c r="F8" s="142" t="s">
        <v>89</v>
      </c>
      <c r="G8" s="142" t="s">
        <v>92</v>
      </c>
      <c r="H8" s="142" t="s">
        <v>26</v>
      </c>
      <c r="I8" s="142" t="s">
        <v>22</v>
      </c>
      <c r="J8" s="142" t="s">
        <v>28</v>
      </c>
      <c r="K8" s="142" t="s">
        <v>38</v>
      </c>
    </row>
    <row r="9" spans="1:11" s="20" customFormat="1" ht="22.5" customHeight="1">
      <c r="A9" s="141" t="s">
        <v>77</v>
      </c>
      <c r="B9" s="88" t="s">
        <v>12</v>
      </c>
      <c r="C9" s="88" t="s">
        <v>59</v>
      </c>
      <c r="D9" s="89"/>
      <c r="E9" s="88">
        <v>34.336</v>
      </c>
      <c r="F9" s="88">
        <v>0.198</v>
      </c>
      <c r="G9" s="88">
        <f>E9-F9</f>
        <v>34.138</v>
      </c>
      <c r="H9" s="88" t="s">
        <v>64</v>
      </c>
      <c r="I9" s="88" t="s">
        <v>30</v>
      </c>
      <c r="J9" s="88" t="s">
        <v>55</v>
      </c>
      <c r="K9" s="88">
        <v>1</v>
      </c>
    </row>
    <row r="10" spans="1:11" s="20" customFormat="1" ht="22.5" customHeight="1">
      <c r="A10" s="141" t="s">
        <v>78</v>
      </c>
      <c r="B10" s="88" t="s">
        <v>12</v>
      </c>
      <c r="C10" s="88" t="s">
        <v>59</v>
      </c>
      <c r="D10" s="89"/>
      <c r="E10" s="88">
        <v>11.869</v>
      </c>
      <c r="F10" s="88">
        <v>0.721</v>
      </c>
      <c r="G10" s="88">
        <f>E10-F10</f>
        <v>11.148</v>
      </c>
      <c r="H10" s="88" t="s">
        <v>64</v>
      </c>
      <c r="I10" s="88" t="s">
        <v>30</v>
      </c>
      <c r="J10" s="88" t="s">
        <v>55</v>
      </c>
      <c r="K10" s="88">
        <v>2</v>
      </c>
    </row>
    <row r="11" spans="1:11" s="20" customFormat="1" ht="22.5" customHeight="1">
      <c r="A11" s="141" t="s">
        <v>79</v>
      </c>
      <c r="B11" s="88" t="s">
        <v>12</v>
      </c>
      <c r="C11" s="88" t="s">
        <v>56</v>
      </c>
      <c r="D11" s="141" t="s">
        <v>62</v>
      </c>
      <c r="E11" s="88">
        <v>1.976</v>
      </c>
      <c r="F11" s="88">
        <v>0.471</v>
      </c>
      <c r="G11" s="88">
        <f>E11-F11</f>
        <v>1.505</v>
      </c>
      <c r="H11" s="88" t="s">
        <v>13</v>
      </c>
      <c r="I11" s="88" t="s">
        <v>30</v>
      </c>
      <c r="J11" s="88" t="s">
        <v>55</v>
      </c>
      <c r="K11" s="88">
        <v>3</v>
      </c>
    </row>
    <row r="12" spans="1:11" s="20" customFormat="1" ht="19.5" customHeight="1">
      <c r="A12" s="141" t="s">
        <v>80</v>
      </c>
      <c r="B12" s="88" t="s">
        <v>12</v>
      </c>
      <c r="C12" s="88" t="s">
        <v>56</v>
      </c>
      <c r="D12" s="141" t="s">
        <v>63</v>
      </c>
      <c r="E12" s="88">
        <v>41.674</v>
      </c>
      <c r="F12" s="88">
        <v>0.166</v>
      </c>
      <c r="G12" s="88">
        <f>E12-F12</f>
        <v>41.508</v>
      </c>
      <c r="H12" s="88" t="s">
        <v>13</v>
      </c>
      <c r="I12" s="88" t="s">
        <v>30</v>
      </c>
      <c r="J12" s="88" t="s">
        <v>55</v>
      </c>
      <c r="K12" s="88">
        <v>4</v>
      </c>
    </row>
    <row r="13" spans="1:11" ht="18" customHeight="1">
      <c r="A13" s="143" t="s">
        <v>60</v>
      </c>
      <c r="B13" s="144"/>
      <c r="C13" s="145" t="s">
        <v>27</v>
      </c>
      <c r="D13" s="146"/>
      <c r="E13" s="147">
        <f>SUM(E9:E12)</f>
        <v>89.85499999999999</v>
      </c>
      <c r="F13" s="147">
        <f>SUM(F9:F12)</f>
        <v>1.556</v>
      </c>
      <c r="G13" s="147">
        <f>SUM(G9:G12)</f>
        <v>88.299</v>
      </c>
      <c r="H13" s="19"/>
      <c r="I13" s="63"/>
      <c r="K13" s="1"/>
    </row>
    <row r="14" spans="1:11" ht="18" customHeight="1">
      <c r="A14" s="157"/>
      <c r="B14" s="51"/>
      <c r="C14" s="158"/>
      <c r="D14" s="159"/>
      <c r="E14" s="160"/>
      <c r="F14" s="160"/>
      <c r="G14" s="160"/>
      <c r="H14" s="19"/>
      <c r="I14" s="63"/>
      <c r="K14" s="1"/>
    </row>
    <row r="15" spans="1:11" s="44" customFormat="1" ht="12.75">
      <c r="A15" s="161" t="s">
        <v>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</row>
    <row r="16" spans="1:11" ht="52.5">
      <c r="A16" s="142" t="s">
        <v>23</v>
      </c>
      <c r="B16" s="142" t="s">
        <v>32</v>
      </c>
      <c r="C16" s="142" t="s">
        <v>24</v>
      </c>
      <c r="D16" s="142" t="s">
        <v>25</v>
      </c>
      <c r="E16" s="142" t="s">
        <v>88</v>
      </c>
      <c r="F16" s="142" t="s">
        <v>89</v>
      </c>
      <c r="G16" s="142" t="s">
        <v>90</v>
      </c>
      <c r="H16" s="142" t="s">
        <v>26</v>
      </c>
      <c r="I16" s="142" t="s">
        <v>22</v>
      </c>
      <c r="J16" s="142" t="s">
        <v>28</v>
      </c>
      <c r="K16" s="142" t="s">
        <v>0</v>
      </c>
    </row>
    <row r="17" spans="1:11" ht="24">
      <c r="A17" s="148" t="s">
        <v>82</v>
      </c>
      <c r="B17" s="149" t="s">
        <v>71</v>
      </c>
      <c r="C17" s="149" t="s">
        <v>84</v>
      </c>
      <c r="D17" s="150"/>
      <c r="E17" s="149">
        <v>431.361</v>
      </c>
      <c r="F17" s="149">
        <v>1.114</v>
      </c>
      <c r="G17" s="149">
        <f>E17-F17</f>
        <v>430.247</v>
      </c>
      <c r="H17" s="149" t="s">
        <v>74</v>
      </c>
      <c r="I17" s="149" t="s">
        <v>67</v>
      </c>
      <c r="J17" s="149" t="s">
        <v>66</v>
      </c>
      <c r="K17" s="149">
        <v>1</v>
      </c>
    </row>
    <row r="18" spans="1:11" ht="36">
      <c r="A18" s="148" t="s">
        <v>83</v>
      </c>
      <c r="B18" s="149" t="s">
        <v>71</v>
      </c>
      <c r="C18" s="149" t="s">
        <v>57</v>
      </c>
      <c r="D18" s="151"/>
      <c r="E18" s="152">
        <v>73.602</v>
      </c>
      <c r="F18" s="152">
        <v>0.269</v>
      </c>
      <c r="G18" s="152">
        <f>E18-F18</f>
        <v>73.333</v>
      </c>
      <c r="H18" s="149" t="s">
        <v>74</v>
      </c>
      <c r="I18" s="149" t="s">
        <v>65</v>
      </c>
      <c r="J18" s="149" t="s">
        <v>66</v>
      </c>
      <c r="K18" s="153">
        <v>2</v>
      </c>
    </row>
    <row r="19" spans="1:11" ht="18.75" customHeight="1">
      <c r="A19" s="143" t="s">
        <v>33</v>
      </c>
      <c r="B19" s="144"/>
      <c r="C19" s="145" t="s">
        <v>27</v>
      </c>
      <c r="D19" s="146"/>
      <c r="E19" s="147">
        <f>SUM(E17:E18)</f>
        <v>504.96299999999997</v>
      </c>
      <c r="F19" s="147">
        <f>SUM(F17:F18)</f>
        <v>1.383</v>
      </c>
      <c r="G19" s="147">
        <f>SUM(G17:G18)</f>
        <v>503.58000000000004</v>
      </c>
      <c r="H19" s="19"/>
      <c r="I19" s="63"/>
      <c r="K19" s="1"/>
    </row>
    <row r="20" spans="5:11" ht="12.75" customHeight="1">
      <c r="E20" s="50"/>
      <c r="K20" s="22"/>
    </row>
    <row r="21" spans="1:11" s="44" customFormat="1" ht="12.75">
      <c r="A21" s="161" t="s">
        <v>68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</row>
    <row r="22" spans="1:11" ht="52.5">
      <c r="A22" s="142" t="s">
        <v>23</v>
      </c>
      <c r="B22" s="142" t="s">
        <v>32</v>
      </c>
      <c r="C22" s="142" t="s">
        <v>24</v>
      </c>
      <c r="D22" s="142" t="s">
        <v>25</v>
      </c>
      <c r="E22" s="142" t="s">
        <v>88</v>
      </c>
      <c r="F22" s="142" t="s">
        <v>89</v>
      </c>
      <c r="G22" s="142" t="s">
        <v>90</v>
      </c>
      <c r="H22" s="142" t="s">
        <v>26</v>
      </c>
      <c r="I22" s="142" t="s">
        <v>22</v>
      </c>
      <c r="J22" s="142" t="s">
        <v>28</v>
      </c>
      <c r="K22" s="142" t="s">
        <v>38</v>
      </c>
    </row>
    <row r="23" spans="1:11" ht="24">
      <c r="A23" s="141" t="s">
        <v>81</v>
      </c>
      <c r="B23" s="154" t="s">
        <v>53</v>
      </c>
      <c r="C23" s="88" t="s">
        <v>85</v>
      </c>
      <c r="D23" s="141"/>
      <c r="E23" s="155">
        <v>34.034</v>
      </c>
      <c r="F23" s="155">
        <v>1.755</v>
      </c>
      <c r="G23" s="155">
        <f>E23-F23</f>
        <v>32.278999999999996</v>
      </c>
      <c r="H23" s="156" t="s">
        <v>74</v>
      </c>
      <c r="I23" s="88" t="s">
        <v>67</v>
      </c>
      <c r="J23" s="156" t="s">
        <v>66</v>
      </c>
      <c r="K23" s="88">
        <v>1</v>
      </c>
    </row>
    <row r="24" spans="1:11" ht="12">
      <c r="A24" s="143" t="s">
        <v>34</v>
      </c>
      <c r="B24" s="144"/>
      <c r="C24" s="145" t="s">
        <v>27</v>
      </c>
      <c r="D24" s="146"/>
      <c r="E24" s="147">
        <f>SUM(E23:E23)</f>
        <v>34.034</v>
      </c>
      <c r="F24" s="147">
        <f>SUM(F23:F23)</f>
        <v>1.755</v>
      </c>
      <c r="G24" s="147">
        <f>SUM(G23:G23)</f>
        <v>32.278999999999996</v>
      </c>
      <c r="H24" s="19"/>
      <c r="I24" s="63"/>
      <c r="K24" s="1"/>
    </row>
    <row r="25" spans="1:11" ht="12">
      <c r="A25" s="157"/>
      <c r="B25" s="51"/>
      <c r="C25" s="158"/>
      <c r="D25" s="159"/>
      <c r="E25" s="160"/>
      <c r="F25" s="160"/>
      <c r="G25" s="160"/>
      <c r="H25" s="19"/>
      <c r="I25" s="63"/>
      <c r="K25" s="1"/>
    </row>
    <row r="26" spans="9:11" ht="12.75" customHeight="1">
      <c r="I26" s="1"/>
      <c r="K26" s="1"/>
    </row>
    <row r="27" spans="9:11" ht="12.75" customHeight="1">
      <c r="I27" s="1"/>
      <c r="K27" s="1"/>
    </row>
    <row r="28" ht="12.75" customHeight="1"/>
    <row r="29" spans="9:10" ht="12.75">
      <c r="I29" t="s">
        <v>14</v>
      </c>
      <c r="J29" s="2"/>
    </row>
    <row r="30" spans="9:10" ht="12.75">
      <c r="I30" s="44" t="s">
        <v>31</v>
      </c>
      <c r="J30" s="2"/>
    </row>
  </sheetData>
  <sheetProtection/>
  <mergeCells count="5">
    <mergeCell ref="A21:K21"/>
    <mergeCell ref="A4:K4"/>
    <mergeCell ref="A6:K6"/>
    <mergeCell ref="A7:K7"/>
    <mergeCell ref="A15:K15"/>
  </mergeCells>
  <printOptions horizontalCentered="1"/>
  <pageMargins left="0.5511811023622047" right="0.11811023622047245" top="0.5905511811023623" bottom="0.5905511811023623" header="0.2755905511811024" footer="0.3937007874015748"/>
  <pageSetup horizontalDpi="2400" verticalDpi="24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60" zoomScalePageLayoutView="0" workbookViewId="0" topLeftCell="A22">
      <selection activeCell="E2" sqref="E2"/>
    </sheetView>
  </sheetViews>
  <sheetFormatPr defaultColWidth="9.140625" defaultRowHeight="12.75"/>
  <cols>
    <col min="1" max="1" width="5.28125" style="0" customWidth="1"/>
    <col min="2" max="2" width="20.140625" style="0" customWidth="1"/>
    <col min="3" max="3" width="10.00390625" style="0" customWidth="1"/>
    <col min="4" max="4" width="12.7109375" style="0" customWidth="1"/>
    <col min="5" max="5" width="14.140625" style="0" customWidth="1"/>
    <col min="6" max="6" width="15.00390625" style="0" customWidth="1"/>
    <col min="7" max="7" width="17.00390625" style="0" customWidth="1"/>
    <col min="8" max="8" width="14.57421875" style="0" customWidth="1"/>
  </cols>
  <sheetData>
    <row r="1" spans="1:8" ht="18.75" customHeight="1">
      <c r="A1" s="128" t="s">
        <v>75</v>
      </c>
      <c r="B1" s="48"/>
      <c r="C1" s="48"/>
      <c r="D1" s="48"/>
      <c r="E1" s="2"/>
      <c r="F1" s="1"/>
      <c r="G1" s="2"/>
      <c r="H1" s="2"/>
    </row>
    <row r="2" spans="1:8" ht="18.75">
      <c r="A2" s="127" t="s">
        <v>76</v>
      </c>
      <c r="B2" s="48"/>
      <c r="C2" s="48"/>
      <c r="D2" s="48"/>
      <c r="E2" s="2"/>
      <c r="F2" s="1"/>
      <c r="G2" s="2"/>
      <c r="H2" s="2"/>
    </row>
    <row r="3" spans="1:8" ht="15.75" customHeight="1">
      <c r="A3" s="162" t="s">
        <v>58</v>
      </c>
      <c r="B3" s="162"/>
      <c r="C3" s="162"/>
      <c r="D3" s="162"/>
      <c r="E3" s="162"/>
      <c r="F3" s="162"/>
      <c r="G3" s="162"/>
      <c r="H3" s="162"/>
    </row>
    <row r="4" spans="1:8" ht="15.75" customHeight="1">
      <c r="A4" s="162" t="s">
        <v>93</v>
      </c>
      <c r="B4" s="162"/>
      <c r="C4" s="162"/>
      <c r="D4" s="162"/>
      <c r="E4" s="162"/>
      <c r="F4" s="162"/>
      <c r="G4" s="162"/>
      <c r="H4" s="162"/>
    </row>
    <row r="5" spans="1:8" ht="15.75" customHeight="1">
      <c r="A5" s="162" t="s">
        <v>94</v>
      </c>
      <c r="B5" s="162"/>
      <c r="C5" s="162"/>
      <c r="D5" s="162"/>
      <c r="E5" s="162"/>
      <c r="F5" s="162"/>
      <c r="G5" s="162"/>
      <c r="H5" s="162"/>
    </row>
    <row r="6" spans="1:8" ht="16.5" thickBot="1">
      <c r="A6" s="162"/>
      <c r="B6" s="162"/>
      <c r="C6" s="162"/>
      <c r="D6" s="162"/>
      <c r="E6" s="162"/>
      <c r="F6" s="162"/>
      <c r="G6" s="162"/>
      <c r="H6" s="162"/>
    </row>
    <row r="7" spans="1:8" ht="37.5" thickBot="1" thickTop="1">
      <c r="A7" s="15" t="s">
        <v>0</v>
      </c>
      <c r="B7" s="16" t="s">
        <v>10</v>
      </c>
      <c r="C7" s="16" t="s">
        <v>1</v>
      </c>
      <c r="D7" s="16" t="s">
        <v>2</v>
      </c>
      <c r="E7" s="16" t="s">
        <v>3</v>
      </c>
      <c r="F7" s="17" t="s">
        <v>4</v>
      </c>
      <c r="G7" s="16" t="s">
        <v>17</v>
      </c>
      <c r="H7" s="17" t="s">
        <v>52</v>
      </c>
    </row>
    <row r="8" spans="1:8" ht="13.5" thickBot="1">
      <c r="A8" s="7"/>
      <c r="B8" s="8"/>
      <c r="C8" s="8" t="s">
        <v>5</v>
      </c>
      <c r="D8" s="8" t="s">
        <v>35</v>
      </c>
      <c r="E8" s="8" t="s">
        <v>35</v>
      </c>
      <c r="F8" s="9" t="s">
        <v>35</v>
      </c>
      <c r="G8" s="8" t="s">
        <v>35</v>
      </c>
      <c r="H8" s="9" t="s">
        <v>35</v>
      </c>
    </row>
    <row r="9" spans="1:8" s="129" customFormat="1" ht="24" customHeight="1" thickBot="1">
      <c r="A9" s="130">
        <v>1</v>
      </c>
      <c r="B9" s="131" t="s">
        <v>59</v>
      </c>
      <c r="C9" s="132">
        <f>COUNTIF('Регистър на имотите'!C9:C12,B9)</f>
        <v>2</v>
      </c>
      <c r="D9" s="133">
        <v>46.205</v>
      </c>
      <c r="E9" s="133">
        <v>0.919</v>
      </c>
      <c r="F9" s="134">
        <f>D9-E9</f>
        <v>45.286</v>
      </c>
      <c r="G9" s="133">
        <v>0</v>
      </c>
      <c r="H9" s="133">
        <v>0.919</v>
      </c>
    </row>
    <row r="10" spans="1:8" s="129" customFormat="1" ht="24" customHeight="1" thickBot="1">
      <c r="A10" s="130">
        <v>2</v>
      </c>
      <c r="B10" s="131" t="s">
        <v>69</v>
      </c>
      <c r="C10" s="132">
        <v>1</v>
      </c>
      <c r="D10" s="133">
        <v>34.034</v>
      </c>
      <c r="E10" s="133">
        <v>1.755</v>
      </c>
      <c r="F10" s="134">
        <f>D10-E10</f>
        <v>32.278999999999996</v>
      </c>
      <c r="G10" s="133">
        <v>0</v>
      </c>
      <c r="H10" s="134">
        <v>0</v>
      </c>
    </row>
    <row r="11" spans="1:8" s="129" customFormat="1" ht="24" customHeight="1" thickBot="1">
      <c r="A11" s="130">
        <v>3</v>
      </c>
      <c r="B11" s="135" t="s">
        <v>56</v>
      </c>
      <c r="C11" s="132">
        <v>2</v>
      </c>
      <c r="D11" s="133">
        <v>43.65</v>
      </c>
      <c r="E11" s="133">
        <v>0.637</v>
      </c>
      <c r="F11" s="134">
        <f>D11-E11</f>
        <v>43.013</v>
      </c>
      <c r="G11" s="133">
        <f>E11</f>
        <v>0.637</v>
      </c>
      <c r="H11" s="134">
        <f>G11</f>
        <v>0.637</v>
      </c>
    </row>
    <row r="12" spans="1:8" s="129" customFormat="1" ht="24" customHeight="1" thickBot="1">
      <c r="A12" s="130">
        <v>4</v>
      </c>
      <c r="B12" s="135" t="s">
        <v>71</v>
      </c>
      <c r="C12" s="132">
        <v>1</v>
      </c>
      <c r="D12" s="133">
        <v>431.361</v>
      </c>
      <c r="E12" s="133">
        <v>1.114</v>
      </c>
      <c r="F12" s="134">
        <f>D12-E12</f>
        <v>430.247</v>
      </c>
      <c r="G12" s="133">
        <v>0</v>
      </c>
      <c r="H12" s="134">
        <v>0</v>
      </c>
    </row>
    <row r="13" spans="1:8" s="129" customFormat="1" ht="24" customHeight="1" thickBot="1">
      <c r="A13" s="130">
        <v>5</v>
      </c>
      <c r="B13" s="135" t="s">
        <v>57</v>
      </c>
      <c r="C13" s="132">
        <v>1</v>
      </c>
      <c r="D13" s="133">
        <v>73.602</v>
      </c>
      <c r="E13" s="133">
        <v>0.269</v>
      </c>
      <c r="F13" s="134">
        <f>D13-E13</f>
        <v>73.333</v>
      </c>
      <c r="G13" s="133">
        <v>0</v>
      </c>
      <c r="H13" s="134">
        <v>0</v>
      </c>
    </row>
    <row r="14" spans="1:8" s="129" customFormat="1" ht="25.5" customHeight="1" thickBot="1">
      <c r="A14" s="136"/>
      <c r="B14" s="13" t="s">
        <v>6</v>
      </c>
      <c r="C14" s="137">
        <f aca="true" t="shared" si="0" ref="C14:H14">SUM(C9:C13)</f>
        <v>7</v>
      </c>
      <c r="D14" s="138">
        <f t="shared" si="0"/>
        <v>628.852</v>
      </c>
      <c r="E14" s="138">
        <f t="shared" si="0"/>
        <v>4.694</v>
      </c>
      <c r="F14" s="139">
        <f t="shared" si="0"/>
        <v>624.158</v>
      </c>
      <c r="G14" s="138">
        <f t="shared" si="0"/>
        <v>0.637</v>
      </c>
      <c r="H14" s="139">
        <f t="shared" si="0"/>
        <v>1.556</v>
      </c>
    </row>
    <row r="16" spans="1:8" ht="15.75" customHeight="1">
      <c r="A16" s="162" t="s">
        <v>95</v>
      </c>
      <c r="B16" s="162"/>
      <c r="C16" s="162"/>
      <c r="D16" s="162"/>
      <c r="E16" s="162"/>
      <c r="F16" s="162"/>
      <c r="G16" s="162"/>
      <c r="H16" s="162"/>
    </row>
    <row r="17" spans="1:8" ht="15.75" customHeight="1">
      <c r="A17" s="162" t="s">
        <v>94</v>
      </c>
      <c r="B17" s="162"/>
      <c r="C17" s="162"/>
      <c r="D17" s="162"/>
      <c r="E17" s="162"/>
      <c r="F17" s="162"/>
      <c r="G17" s="162"/>
      <c r="H17" s="162"/>
    </row>
    <row r="18" spans="1:8" ht="13.5" thickBot="1">
      <c r="A18" s="6"/>
      <c r="B18" s="3"/>
      <c r="C18" s="4"/>
      <c r="D18" s="4"/>
      <c r="G18" s="5"/>
      <c r="H18" s="5"/>
    </row>
    <row r="19" spans="1:8" ht="37.5" thickBot="1" thickTop="1">
      <c r="A19" s="23" t="s">
        <v>0</v>
      </c>
      <c r="B19" s="24" t="s">
        <v>11</v>
      </c>
      <c r="C19" s="23" t="s">
        <v>1</v>
      </c>
      <c r="D19" s="23" t="s">
        <v>2</v>
      </c>
      <c r="E19" s="24" t="s">
        <v>3</v>
      </c>
      <c r="F19" s="24" t="s">
        <v>7</v>
      </c>
      <c r="G19" s="16" t="s">
        <v>17</v>
      </c>
      <c r="H19" s="17" t="s">
        <v>52</v>
      </c>
    </row>
    <row r="20" spans="1:8" ht="13.5" thickBot="1">
      <c r="A20" s="8"/>
      <c r="B20" s="18"/>
      <c r="C20" s="8" t="s">
        <v>5</v>
      </c>
      <c r="D20" s="8" t="s">
        <v>35</v>
      </c>
      <c r="E20" s="8" t="s">
        <v>35</v>
      </c>
      <c r="F20" s="9" t="s">
        <v>35</v>
      </c>
      <c r="G20" s="8" t="s">
        <v>35</v>
      </c>
      <c r="H20" s="9" t="s">
        <v>35</v>
      </c>
    </row>
    <row r="21" spans="1:8" ht="24.75" customHeight="1" thickBot="1">
      <c r="A21" s="10">
        <v>1</v>
      </c>
      <c r="B21" s="45" t="s">
        <v>12</v>
      </c>
      <c r="C21" s="14">
        <v>4</v>
      </c>
      <c r="D21" s="11">
        <v>89.855</v>
      </c>
      <c r="E21" s="11">
        <f>1.541+0.015</f>
        <v>1.5559999999999998</v>
      </c>
      <c r="F21" s="12">
        <f>D21-E21</f>
        <v>88.299</v>
      </c>
      <c r="G21" s="11">
        <v>0.637</v>
      </c>
      <c r="H21" s="11">
        <f>1.541+0.015</f>
        <v>1.5559999999999998</v>
      </c>
    </row>
    <row r="22" spans="1:8" ht="24.75" customHeight="1" thickBot="1">
      <c r="A22" s="10">
        <v>2</v>
      </c>
      <c r="B22" s="67" t="s">
        <v>54</v>
      </c>
      <c r="C22" s="14">
        <v>2</v>
      </c>
      <c r="D22" s="11">
        <v>504.963</v>
      </c>
      <c r="E22" s="11">
        <v>1.383</v>
      </c>
      <c r="F22" s="12">
        <f>D22-E22</f>
        <v>503.58000000000004</v>
      </c>
      <c r="G22" s="11">
        <v>0</v>
      </c>
      <c r="H22" s="12">
        <v>0</v>
      </c>
    </row>
    <row r="23" spans="1:8" ht="24.75" customHeight="1" thickBot="1">
      <c r="A23" s="10">
        <v>3</v>
      </c>
      <c r="B23" s="45" t="s">
        <v>39</v>
      </c>
      <c r="C23" s="14">
        <v>1</v>
      </c>
      <c r="D23" s="11">
        <v>34.034</v>
      </c>
      <c r="E23" s="11">
        <v>1.755</v>
      </c>
      <c r="F23" s="12">
        <f>D23-E23</f>
        <v>32.278999999999996</v>
      </c>
      <c r="G23" s="11">
        <v>0</v>
      </c>
      <c r="H23" s="12">
        <v>0</v>
      </c>
    </row>
    <row r="24" spans="1:8" ht="19.5" customHeight="1" thickBot="1">
      <c r="A24" s="10"/>
      <c r="B24" s="25" t="s">
        <v>6</v>
      </c>
      <c r="C24" s="26">
        <f aca="true" t="shared" si="1" ref="C24:H24">SUM(C21:C23)</f>
        <v>7</v>
      </c>
      <c r="D24" s="27">
        <f t="shared" si="1"/>
        <v>628.852</v>
      </c>
      <c r="E24" s="27">
        <f t="shared" si="1"/>
        <v>4.694</v>
      </c>
      <c r="F24" s="27">
        <f t="shared" si="1"/>
        <v>624.158</v>
      </c>
      <c r="G24" s="27">
        <f t="shared" si="1"/>
        <v>0.637</v>
      </c>
      <c r="H24" s="27">
        <f t="shared" si="1"/>
        <v>1.5559999999999998</v>
      </c>
    </row>
    <row r="26" spans="1:8" ht="15.75" customHeight="1">
      <c r="A26" s="162" t="s">
        <v>96</v>
      </c>
      <c r="B26" s="162"/>
      <c r="C26" s="162"/>
      <c r="D26" s="162"/>
      <c r="E26" s="162"/>
      <c r="F26" s="162"/>
      <c r="G26" s="162"/>
      <c r="H26" s="162"/>
    </row>
    <row r="27" spans="1:8" ht="15.75" customHeight="1">
      <c r="A27" s="162" t="s">
        <v>97</v>
      </c>
      <c r="B27" s="162"/>
      <c r="C27" s="162"/>
      <c r="D27" s="162"/>
      <c r="E27" s="162"/>
      <c r="F27" s="162"/>
      <c r="G27" s="162"/>
      <c r="H27" s="162"/>
    </row>
    <row r="28" spans="1:8" ht="13.5" thickBot="1">
      <c r="A28" s="6"/>
      <c r="B28" s="3"/>
      <c r="C28" s="4"/>
      <c r="D28" s="4"/>
      <c r="G28" s="5"/>
      <c r="H28" s="5"/>
    </row>
    <row r="29" spans="1:8" ht="36">
      <c r="A29" s="31" t="s">
        <v>0</v>
      </c>
      <c r="B29" s="32" t="s">
        <v>8</v>
      </c>
      <c r="C29" s="32" t="s">
        <v>1</v>
      </c>
      <c r="D29" s="32" t="s">
        <v>2</v>
      </c>
      <c r="E29" s="32" t="s">
        <v>3</v>
      </c>
      <c r="F29" s="32" t="s">
        <v>7</v>
      </c>
      <c r="G29" s="32" t="s">
        <v>15</v>
      </c>
      <c r="H29" s="33" t="s">
        <v>16</v>
      </c>
    </row>
    <row r="30" spans="1:8" ht="13.5" thickBot="1">
      <c r="A30" s="72"/>
      <c r="B30" s="73" t="s">
        <v>9</v>
      </c>
      <c r="C30" s="73" t="s">
        <v>5</v>
      </c>
      <c r="D30" s="73" t="s">
        <v>35</v>
      </c>
      <c r="E30" s="73" t="s">
        <v>35</v>
      </c>
      <c r="F30" s="73" t="s">
        <v>35</v>
      </c>
      <c r="G30" s="73" t="s">
        <v>35</v>
      </c>
      <c r="H30" s="74" t="s">
        <v>35</v>
      </c>
    </row>
    <row r="31" spans="1:8" ht="24.75" customHeight="1">
      <c r="A31" s="123">
        <v>1</v>
      </c>
      <c r="B31" s="124" t="s">
        <v>64</v>
      </c>
      <c r="C31" s="125">
        <v>2</v>
      </c>
      <c r="D31" s="126">
        <v>46.205</v>
      </c>
      <c r="E31" s="126">
        <v>0.919</v>
      </c>
      <c r="F31" s="126">
        <f>D31-E31</f>
        <v>45.286</v>
      </c>
      <c r="G31" s="126">
        <v>0</v>
      </c>
      <c r="H31" s="126">
        <v>0.919</v>
      </c>
    </row>
    <row r="32" spans="1:8" ht="28.5" customHeight="1">
      <c r="A32" s="110">
        <v>2</v>
      </c>
      <c r="B32" s="109" t="s">
        <v>13</v>
      </c>
      <c r="C32" s="108">
        <v>2</v>
      </c>
      <c r="D32" s="68">
        <v>43.65</v>
      </c>
      <c r="E32" s="68">
        <v>0.637</v>
      </c>
      <c r="F32" s="68">
        <f>D32-E32</f>
        <v>43.013</v>
      </c>
      <c r="G32" s="68">
        <v>0.637</v>
      </c>
      <c r="H32" s="68">
        <v>0.637</v>
      </c>
    </row>
    <row r="33" spans="1:8" ht="28.5" customHeight="1" thickBot="1">
      <c r="A33" s="111">
        <v>3</v>
      </c>
      <c r="B33" s="112" t="s">
        <v>74</v>
      </c>
      <c r="C33" s="113">
        <v>3</v>
      </c>
      <c r="D33" s="114">
        <v>538.997</v>
      </c>
      <c r="E33" s="114">
        <v>3.138</v>
      </c>
      <c r="F33" s="114">
        <f>D33-E33</f>
        <v>535.8589999999999</v>
      </c>
      <c r="G33" s="114">
        <v>0</v>
      </c>
      <c r="H33" s="115">
        <v>0</v>
      </c>
    </row>
    <row r="34" spans="1:8" ht="18" customHeight="1" thickBot="1">
      <c r="A34" s="116"/>
      <c r="B34" s="117" t="s">
        <v>6</v>
      </c>
      <c r="C34" s="118">
        <f aca="true" t="shared" si="2" ref="C34:H34">SUM(C31:C33)</f>
        <v>7</v>
      </c>
      <c r="D34" s="119">
        <f t="shared" si="2"/>
        <v>628.852</v>
      </c>
      <c r="E34" s="120">
        <f t="shared" si="2"/>
        <v>4.694</v>
      </c>
      <c r="F34" s="27">
        <f t="shared" si="2"/>
        <v>624.1579999999999</v>
      </c>
      <c r="G34" s="121">
        <f t="shared" si="2"/>
        <v>0.637</v>
      </c>
      <c r="H34" s="122">
        <f t="shared" si="2"/>
        <v>1.556</v>
      </c>
    </row>
    <row r="36" spans="1:8" ht="15.75" customHeight="1">
      <c r="A36" s="162" t="s">
        <v>98</v>
      </c>
      <c r="B36" s="162"/>
      <c r="C36" s="162"/>
      <c r="D36" s="162"/>
      <c r="E36" s="162"/>
      <c r="F36" s="162"/>
      <c r="G36" s="162"/>
      <c r="H36" s="162"/>
    </row>
    <row r="37" spans="1:8" ht="15.75" customHeight="1">
      <c r="A37" s="162" t="s">
        <v>94</v>
      </c>
      <c r="B37" s="162"/>
      <c r="C37" s="162"/>
      <c r="D37" s="162"/>
      <c r="E37" s="162"/>
      <c r="F37" s="162"/>
      <c r="G37" s="162"/>
      <c r="H37" s="162"/>
    </row>
    <row r="38" spans="1:8" ht="13.5" thickBot="1">
      <c r="A38" s="6"/>
      <c r="B38" s="75"/>
      <c r="C38" s="4"/>
      <c r="D38" s="4"/>
      <c r="G38" s="5"/>
      <c r="H38" s="5"/>
    </row>
    <row r="39" spans="1:8" ht="36.75" thickBot="1">
      <c r="A39" s="30" t="s">
        <v>0</v>
      </c>
      <c r="B39" s="28" t="s">
        <v>18</v>
      </c>
      <c r="C39" s="28" t="s">
        <v>1</v>
      </c>
      <c r="D39" s="28" t="s">
        <v>2</v>
      </c>
      <c r="E39" s="28" t="s">
        <v>3</v>
      </c>
      <c r="F39" s="28" t="s">
        <v>7</v>
      </c>
      <c r="G39" s="28" t="s">
        <v>19</v>
      </c>
      <c r="H39" s="29" t="s">
        <v>16</v>
      </c>
    </row>
    <row r="40" spans="1:8" ht="13.5" thickBot="1">
      <c r="A40" s="34"/>
      <c r="B40" s="35"/>
      <c r="C40" s="35" t="s">
        <v>5</v>
      </c>
      <c r="D40" s="92" t="s">
        <v>35</v>
      </c>
      <c r="E40" s="92" t="s">
        <v>35</v>
      </c>
      <c r="F40" s="93" t="s">
        <v>35</v>
      </c>
      <c r="G40" s="92" t="s">
        <v>35</v>
      </c>
      <c r="H40" s="93" t="s">
        <v>35</v>
      </c>
    </row>
    <row r="41" spans="1:8" ht="19.5" customHeight="1">
      <c r="A41" s="40">
        <v>1</v>
      </c>
      <c r="B41" s="41" t="s">
        <v>62</v>
      </c>
      <c r="C41" s="41">
        <v>1</v>
      </c>
      <c r="D41" s="90">
        <v>1.976</v>
      </c>
      <c r="E41" s="90">
        <v>0.471</v>
      </c>
      <c r="F41" s="90">
        <f>D41-E41</f>
        <v>1.505</v>
      </c>
      <c r="G41" s="90">
        <f>E41</f>
        <v>0.471</v>
      </c>
      <c r="H41" s="91">
        <f>G41</f>
        <v>0.471</v>
      </c>
    </row>
    <row r="42" spans="1:8" ht="19.5" customHeight="1">
      <c r="A42" s="95">
        <v>2</v>
      </c>
      <c r="B42" s="94" t="s">
        <v>61</v>
      </c>
      <c r="C42" s="94">
        <v>1</v>
      </c>
      <c r="D42" s="68">
        <v>41.674</v>
      </c>
      <c r="E42" s="68">
        <v>0.166</v>
      </c>
      <c r="F42" s="68">
        <f>D42-E42</f>
        <v>41.508</v>
      </c>
      <c r="G42" s="68">
        <v>0.166</v>
      </c>
      <c r="H42" s="69">
        <f>G42</f>
        <v>0.166</v>
      </c>
    </row>
    <row r="43" spans="1:11" ht="19.5" customHeight="1" thickBot="1">
      <c r="A43" s="42">
        <v>3</v>
      </c>
      <c r="B43" s="43" t="s">
        <v>20</v>
      </c>
      <c r="C43" s="43">
        <v>5</v>
      </c>
      <c r="D43" s="70">
        <v>585.202</v>
      </c>
      <c r="E43" s="70">
        <v>4.057</v>
      </c>
      <c r="F43" s="70">
        <f>D43-E43</f>
        <v>581.145</v>
      </c>
      <c r="G43" s="70">
        <v>0</v>
      </c>
      <c r="H43" s="71">
        <v>0.919</v>
      </c>
      <c r="K43" s="46">
        <f>D44-D42-D41</f>
        <v>585.202</v>
      </c>
    </row>
    <row r="44" spans="1:11" ht="19.5" customHeight="1" thickBot="1">
      <c r="A44" s="36"/>
      <c r="B44" s="37" t="s">
        <v>21</v>
      </c>
      <c r="C44" s="37">
        <f>SUM(C41:C43)</f>
        <v>7</v>
      </c>
      <c r="D44" s="119">
        <v>628.852</v>
      </c>
      <c r="E44" s="38">
        <v>4.694</v>
      </c>
      <c r="F44" s="38">
        <f>SUM(F41:F43)</f>
        <v>624.158</v>
      </c>
      <c r="G44" s="38">
        <f>SUM(G41:G43)</f>
        <v>0.637</v>
      </c>
      <c r="H44" s="39">
        <f>SUM(H41:H43)</f>
        <v>1.556</v>
      </c>
      <c r="K44" s="46">
        <f>E44-E41-E42</f>
        <v>4.0569999999999995</v>
      </c>
    </row>
  </sheetData>
  <sheetProtection/>
  <mergeCells count="10">
    <mergeCell ref="A3:H3"/>
    <mergeCell ref="A4:H4"/>
    <mergeCell ref="A5:H5"/>
    <mergeCell ref="A26:H26"/>
    <mergeCell ref="A27:H27"/>
    <mergeCell ref="A36:H36"/>
    <mergeCell ref="A37:H37"/>
    <mergeCell ref="A6:H6"/>
    <mergeCell ref="A16:H16"/>
    <mergeCell ref="A17:H17"/>
  </mergeCells>
  <printOptions horizontalCentered="1"/>
  <pageMargins left="0.5905511811023623" right="0.5511811023622047" top="0.5905511811023623" bottom="0.984251968503937" header="0.5118110236220472" footer="0.5118110236220472"/>
  <pageSetup horizontalDpi="600" verticalDpi="600" orientation="portrait" paperSize="9" scale="6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="60" zoomScalePageLayoutView="0" workbookViewId="0" topLeftCell="A28">
      <selection activeCell="M30" sqref="M30"/>
    </sheetView>
  </sheetViews>
  <sheetFormatPr defaultColWidth="9.140625" defaultRowHeight="12.75"/>
  <cols>
    <col min="1" max="1" width="5.57421875" style="2" customWidth="1"/>
    <col min="2" max="2" width="29.421875" style="1" customWidth="1"/>
    <col min="3" max="4" width="15.00390625" style="1" customWidth="1"/>
    <col min="5" max="5" width="13.8515625" style="1" customWidth="1"/>
    <col min="6" max="6" width="13.421875" style="62" customWidth="1"/>
    <col min="7" max="7" width="14.140625" style="62" customWidth="1"/>
    <col min="8" max="8" width="15.7109375" style="62" customWidth="1"/>
    <col min="9" max="16384" width="9.140625" style="1" customWidth="1"/>
  </cols>
  <sheetData>
    <row r="1" ht="12.75" customHeight="1"/>
    <row r="2" spans="1:8" ht="15.75">
      <c r="A2" s="1"/>
      <c r="B2" s="171" t="s">
        <v>58</v>
      </c>
      <c r="C2" s="171"/>
      <c r="D2" s="171"/>
      <c r="E2" s="171"/>
      <c r="F2" s="171"/>
      <c r="G2" s="171"/>
      <c r="H2" s="171"/>
    </row>
    <row r="3" spans="1:8" ht="19.5" customHeight="1">
      <c r="A3" s="1"/>
      <c r="B3" s="170" t="s">
        <v>50</v>
      </c>
      <c r="C3" s="170"/>
      <c r="D3" s="170"/>
      <c r="E3" s="170"/>
      <c r="F3" s="170"/>
      <c r="G3" s="170"/>
      <c r="H3" s="170"/>
    </row>
    <row r="4" spans="1:8" ht="12.75" customHeight="1">
      <c r="A4" s="1"/>
      <c r="B4" s="169" t="s">
        <v>73</v>
      </c>
      <c r="C4" s="169"/>
      <c r="D4" s="169"/>
      <c r="E4" s="169"/>
      <c r="F4" s="169"/>
      <c r="G4" s="169"/>
      <c r="H4" s="169"/>
    </row>
    <row r="5" spans="1:8" ht="17.25" customHeight="1">
      <c r="A5" s="1"/>
      <c r="C5" s="163" t="s">
        <v>40</v>
      </c>
      <c r="D5" s="163"/>
      <c r="E5" s="163"/>
      <c r="F5" s="163"/>
      <c r="G5" s="163"/>
      <c r="H5" s="163"/>
    </row>
    <row r="6" spans="1:8" ht="7.5" customHeight="1" thickBot="1">
      <c r="A6" s="1"/>
      <c r="F6" s="63"/>
      <c r="G6" s="63"/>
      <c r="H6" s="63"/>
    </row>
    <row r="7" spans="1:8" ht="16.5" customHeight="1">
      <c r="A7" s="54" t="s">
        <v>41</v>
      </c>
      <c r="B7" s="57" t="s">
        <v>42</v>
      </c>
      <c r="C7" s="164" t="s">
        <v>43</v>
      </c>
      <c r="D7" s="165"/>
      <c r="E7" s="165"/>
      <c r="F7" s="166" t="s">
        <v>9</v>
      </c>
      <c r="G7" s="167"/>
      <c r="H7" s="168"/>
    </row>
    <row r="8" spans="1:8" ht="24.75" thickBot="1">
      <c r="A8" s="96"/>
      <c r="B8" s="97"/>
      <c r="C8" s="96" t="s">
        <v>44</v>
      </c>
      <c r="D8" s="98" t="s">
        <v>62</v>
      </c>
      <c r="E8" s="98" t="s">
        <v>63</v>
      </c>
      <c r="F8" s="77" t="s">
        <v>45</v>
      </c>
      <c r="G8" s="86" t="s">
        <v>72</v>
      </c>
      <c r="H8" s="84" t="s">
        <v>51</v>
      </c>
    </row>
    <row r="9" spans="1:8" ht="12.75">
      <c r="A9" s="65">
        <v>1</v>
      </c>
      <c r="B9" s="104" t="s">
        <v>59</v>
      </c>
      <c r="C9" s="101">
        <v>0.919</v>
      </c>
      <c r="D9" s="85"/>
      <c r="E9" s="85"/>
      <c r="F9" s="85">
        <v>0.919</v>
      </c>
      <c r="G9" s="85"/>
      <c r="H9" s="66"/>
    </row>
    <row r="10" spans="1:8" ht="12.75">
      <c r="A10" s="55">
        <v>2</v>
      </c>
      <c r="B10" s="105" t="s">
        <v>69</v>
      </c>
      <c r="C10" s="102">
        <v>1.755</v>
      </c>
      <c r="D10" s="81"/>
      <c r="E10" s="81"/>
      <c r="F10" s="55"/>
      <c r="G10" s="81"/>
      <c r="H10" s="58">
        <v>1.755</v>
      </c>
    </row>
    <row r="11" spans="1:8" ht="13.5" thickBot="1">
      <c r="A11" s="55">
        <v>3</v>
      </c>
      <c r="B11" s="106" t="s">
        <v>56</v>
      </c>
      <c r="C11" s="102"/>
      <c r="D11" s="81">
        <v>0.471</v>
      </c>
      <c r="E11" s="81">
        <v>0.166</v>
      </c>
      <c r="F11" s="55"/>
      <c r="G11" s="81">
        <v>0.637</v>
      </c>
      <c r="H11" s="58"/>
    </row>
    <row r="12" spans="1:8" ht="12.75">
      <c r="A12" s="65">
        <v>4</v>
      </c>
      <c r="B12" s="106" t="s">
        <v>71</v>
      </c>
      <c r="C12" s="102">
        <v>1.383</v>
      </c>
      <c r="D12" s="81"/>
      <c r="E12" s="81"/>
      <c r="F12" s="55"/>
      <c r="G12" s="81"/>
      <c r="H12" s="58">
        <v>1.114</v>
      </c>
    </row>
    <row r="13" spans="1:8" ht="26.25" thickBot="1">
      <c r="A13" s="55">
        <v>5</v>
      </c>
      <c r="B13" s="107" t="s">
        <v>57</v>
      </c>
      <c r="C13" s="103"/>
      <c r="D13" s="83"/>
      <c r="E13" s="83"/>
      <c r="F13" s="82"/>
      <c r="G13" s="83"/>
      <c r="H13" s="87">
        <v>0.269</v>
      </c>
    </row>
    <row r="14" spans="1:8" ht="12.75" customHeight="1" thickBot="1">
      <c r="A14" s="99"/>
      <c r="B14" s="100" t="s">
        <v>46</v>
      </c>
      <c r="C14" s="78">
        <f aca="true" t="shared" si="0" ref="C14:H14">SUM(C9:C13)</f>
        <v>4.057</v>
      </c>
      <c r="D14" s="79">
        <f t="shared" si="0"/>
        <v>0.471</v>
      </c>
      <c r="E14" s="79">
        <f t="shared" si="0"/>
        <v>0.166</v>
      </c>
      <c r="F14" s="78">
        <f>SUM(F9:F13)</f>
        <v>0.919</v>
      </c>
      <c r="G14" s="79">
        <f t="shared" si="0"/>
        <v>0.637</v>
      </c>
      <c r="H14" s="80">
        <f t="shared" si="0"/>
        <v>3.138</v>
      </c>
    </row>
    <row r="15" spans="1:8" ht="12.75" customHeight="1" thickBot="1">
      <c r="A15" s="56"/>
      <c r="B15" s="59" t="s">
        <v>47</v>
      </c>
      <c r="C15" s="60"/>
      <c r="D15" s="53"/>
      <c r="E15" s="61">
        <f>C14+D14+E14</f>
        <v>4.694000000000001</v>
      </c>
      <c r="F15" s="76"/>
      <c r="G15" s="64"/>
      <c r="H15" s="140">
        <f>F14+G14+H14</f>
        <v>4.694</v>
      </c>
    </row>
    <row r="16" spans="1:8" ht="12">
      <c r="A16" s="1"/>
      <c r="F16" s="63"/>
      <c r="G16" s="63"/>
      <c r="H16" s="63"/>
    </row>
    <row r="17" spans="1:8" ht="12.75" customHeight="1">
      <c r="A17" s="1"/>
      <c r="B17" s="170" t="s">
        <v>50</v>
      </c>
      <c r="C17" s="170"/>
      <c r="D17" s="170"/>
      <c r="E17" s="170"/>
      <c r="F17" s="170"/>
      <c r="G17" s="170"/>
      <c r="H17" s="170"/>
    </row>
    <row r="18" spans="1:8" ht="15.75">
      <c r="A18" s="1"/>
      <c r="B18" s="169" t="s">
        <v>73</v>
      </c>
      <c r="C18" s="169"/>
      <c r="D18" s="169"/>
      <c r="E18" s="169"/>
      <c r="F18" s="169"/>
      <c r="G18" s="169"/>
      <c r="H18" s="169"/>
    </row>
    <row r="19" spans="1:8" ht="12.75" customHeight="1">
      <c r="A19" s="1"/>
      <c r="C19" s="163" t="s">
        <v>48</v>
      </c>
      <c r="D19" s="163"/>
      <c r="E19" s="163"/>
      <c r="F19" s="163"/>
      <c r="G19" s="163"/>
      <c r="H19" s="163"/>
    </row>
    <row r="20" spans="1:8" ht="12.75" customHeight="1" thickBot="1">
      <c r="A20" s="1"/>
      <c r="F20" s="63"/>
      <c r="G20" s="63"/>
      <c r="H20" s="63"/>
    </row>
    <row r="21" spans="1:8" ht="12.75" customHeight="1">
      <c r="A21" s="54" t="s">
        <v>41</v>
      </c>
      <c r="B21" s="57" t="s">
        <v>42</v>
      </c>
      <c r="C21" s="164" t="s">
        <v>43</v>
      </c>
      <c r="D21" s="165"/>
      <c r="E21" s="165"/>
      <c r="F21" s="166" t="s">
        <v>9</v>
      </c>
      <c r="G21" s="167"/>
      <c r="H21" s="168"/>
    </row>
    <row r="22" spans="1:8" ht="27.75" customHeight="1" thickBot="1">
      <c r="A22" s="96"/>
      <c r="B22" s="97"/>
      <c r="C22" s="96" t="s">
        <v>44</v>
      </c>
      <c r="D22" s="98" t="s">
        <v>62</v>
      </c>
      <c r="E22" s="98" t="s">
        <v>63</v>
      </c>
      <c r="F22" s="77" t="s">
        <v>45</v>
      </c>
      <c r="G22" s="86" t="s">
        <v>72</v>
      </c>
      <c r="H22" s="84" t="s">
        <v>51</v>
      </c>
    </row>
    <row r="23" spans="1:8" ht="27.75" customHeight="1">
      <c r="A23" s="65">
        <v>1</v>
      </c>
      <c r="B23" s="104" t="s">
        <v>59</v>
      </c>
      <c r="C23" s="85">
        <v>0.919</v>
      </c>
      <c r="D23" s="85"/>
      <c r="E23" s="85"/>
      <c r="F23" s="65"/>
      <c r="G23" s="85">
        <v>0.919</v>
      </c>
      <c r="H23" s="66"/>
    </row>
    <row r="24" spans="1:8" ht="13.5" thickBot="1">
      <c r="A24" s="55">
        <v>2</v>
      </c>
      <c r="B24" s="105" t="s">
        <v>69</v>
      </c>
      <c r="C24" s="102"/>
      <c r="D24" s="81"/>
      <c r="E24" s="81"/>
      <c r="F24" s="55"/>
      <c r="G24" s="81"/>
      <c r="H24" s="58"/>
    </row>
    <row r="25" spans="1:8" ht="12.75">
      <c r="A25" s="65">
        <v>3</v>
      </c>
      <c r="B25" s="106" t="s">
        <v>56</v>
      </c>
      <c r="C25" s="102"/>
      <c r="D25" s="81">
        <v>0.471</v>
      </c>
      <c r="E25" s="81">
        <v>0.166</v>
      </c>
      <c r="F25" s="55">
        <v>0.637</v>
      </c>
      <c r="G25" s="81"/>
      <c r="H25" s="58"/>
    </row>
    <row r="26" spans="1:8" ht="13.5" thickBot="1">
      <c r="A26" s="55">
        <v>4</v>
      </c>
      <c r="B26" s="106" t="s">
        <v>71</v>
      </c>
      <c r="C26" s="102"/>
      <c r="D26" s="81"/>
      <c r="E26" s="81"/>
      <c r="F26" s="55"/>
      <c r="G26" s="81"/>
      <c r="H26" s="58"/>
    </row>
    <row r="27" spans="1:8" ht="26.25" thickBot="1">
      <c r="A27" s="65">
        <v>5</v>
      </c>
      <c r="B27" s="107" t="s">
        <v>57</v>
      </c>
      <c r="C27" s="103"/>
      <c r="D27" s="83"/>
      <c r="E27" s="83"/>
      <c r="F27" s="82"/>
      <c r="G27" s="83"/>
      <c r="H27" s="87"/>
    </row>
    <row r="28" spans="1:8" ht="12.75" thickBot="1">
      <c r="A28" s="99"/>
      <c r="B28" s="100" t="s">
        <v>46</v>
      </c>
      <c r="C28" s="78">
        <f>SUM(C23:C27)</f>
        <v>0.919</v>
      </c>
      <c r="D28" s="79">
        <f>SUM(D23:D27)</f>
        <v>0.471</v>
      </c>
      <c r="E28" s="79">
        <f>SUM(E23:E27)</f>
        <v>0.166</v>
      </c>
      <c r="F28" s="78">
        <f>SUM(F23:F27)</f>
        <v>0.637</v>
      </c>
      <c r="G28" s="79">
        <f>SUM(G23:G27)</f>
        <v>0.919</v>
      </c>
      <c r="H28" s="80"/>
    </row>
    <row r="29" spans="1:8" ht="12.75" customHeight="1" thickBot="1">
      <c r="A29" s="56"/>
      <c r="B29" s="59" t="s">
        <v>47</v>
      </c>
      <c r="C29" s="60"/>
      <c r="D29" s="53"/>
      <c r="E29" s="53">
        <f>D28+E28+C28</f>
        <v>1.556</v>
      </c>
      <c r="F29" s="76"/>
      <c r="G29" s="64"/>
      <c r="H29" s="61">
        <f>F28+G28</f>
        <v>1.556</v>
      </c>
    </row>
    <row r="30" spans="1:8" ht="12">
      <c r="A30" s="1"/>
      <c r="F30" s="63"/>
      <c r="G30" s="63"/>
      <c r="H30" s="63"/>
    </row>
    <row r="31" spans="1:8" ht="12.75" customHeight="1">
      <c r="A31" s="1"/>
      <c r="B31" s="170" t="s">
        <v>50</v>
      </c>
      <c r="C31" s="170"/>
      <c r="D31" s="170"/>
      <c r="E31" s="170"/>
      <c r="F31" s="170"/>
      <c r="G31" s="170"/>
      <c r="H31" s="170"/>
    </row>
    <row r="32" spans="1:8" ht="15.75">
      <c r="A32" s="1"/>
      <c r="B32" s="169" t="s">
        <v>73</v>
      </c>
      <c r="C32" s="169"/>
      <c r="D32" s="169"/>
      <c r="E32" s="169"/>
      <c r="F32" s="169"/>
      <c r="G32" s="169"/>
      <c r="H32" s="169"/>
    </row>
    <row r="33" spans="1:8" ht="12.75" customHeight="1">
      <c r="A33" s="1"/>
      <c r="C33" s="163" t="s">
        <v>49</v>
      </c>
      <c r="D33" s="163"/>
      <c r="E33" s="163"/>
      <c r="F33" s="163"/>
      <c r="G33" s="163"/>
      <c r="H33" s="163"/>
    </row>
    <row r="34" spans="1:8" ht="12.75" customHeight="1" thickBot="1">
      <c r="A34" s="1"/>
      <c r="F34" s="63"/>
      <c r="G34" s="63"/>
      <c r="H34" s="63"/>
    </row>
    <row r="35" spans="1:8" ht="12.75" customHeight="1">
      <c r="A35" s="54" t="s">
        <v>41</v>
      </c>
      <c r="B35" s="57" t="s">
        <v>42</v>
      </c>
      <c r="C35" s="164" t="s">
        <v>43</v>
      </c>
      <c r="D35" s="165"/>
      <c r="E35" s="165"/>
      <c r="F35" s="166" t="s">
        <v>9</v>
      </c>
      <c r="G35" s="167"/>
      <c r="H35" s="168"/>
    </row>
    <row r="36" spans="1:8" ht="24.75" thickBot="1">
      <c r="A36" s="96"/>
      <c r="B36" s="97"/>
      <c r="C36" s="96" t="s">
        <v>44</v>
      </c>
      <c r="D36" s="98" t="s">
        <v>62</v>
      </c>
      <c r="E36" s="98" t="s">
        <v>63</v>
      </c>
      <c r="F36" s="77" t="s">
        <v>45</v>
      </c>
      <c r="G36" s="86" t="s">
        <v>72</v>
      </c>
      <c r="H36" s="84" t="s">
        <v>51</v>
      </c>
    </row>
    <row r="37" spans="1:8" ht="12.75">
      <c r="A37" s="65">
        <v>1</v>
      </c>
      <c r="B37" s="104" t="s">
        <v>59</v>
      </c>
      <c r="C37" s="101">
        <v>0.919</v>
      </c>
      <c r="D37" s="85"/>
      <c r="E37" s="85"/>
      <c r="F37" s="65"/>
      <c r="G37" s="85">
        <v>0.919</v>
      </c>
      <c r="H37" s="66"/>
    </row>
    <row r="38" spans="1:8" ht="12.75">
      <c r="A38" s="55">
        <v>2</v>
      </c>
      <c r="B38" s="105" t="s">
        <v>69</v>
      </c>
      <c r="C38" s="102"/>
      <c r="D38" s="81"/>
      <c r="E38" s="81"/>
      <c r="F38" s="55"/>
      <c r="G38" s="81"/>
      <c r="H38" s="58"/>
    </row>
    <row r="39" spans="1:8" ht="13.5" thickBot="1">
      <c r="A39" s="55">
        <v>3</v>
      </c>
      <c r="B39" s="106" t="s">
        <v>56</v>
      </c>
      <c r="C39" s="102"/>
      <c r="D39" s="81">
        <v>0.471</v>
      </c>
      <c r="E39" s="81">
        <v>0.166</v>
      </c>
      <c r="F39" s="55"/>
      <c r="G39" s="81">
        <v>0.637</v>
      </c>
      <c r="H39" s="58"/>
    </row>
    <row r="40" spans="1:8" ht="12.75">
      <c r="A40" s="65">
        <v>4</v>
      </c>
      <c r="B40" s="106" t="s">
        <v>71</v>
      </c>
      <c r="C40" s="102"/>
      <c r="D40" s="81"/>
      <c r="E40" s="81"/>
      <c r="F40" s="55"/>
      <c r="G40" s="81"/>
      <c r="H40" s="58"/>
    </row>
    <row r="41" spans="1:8" ht="26.25" thickBot="1">
      <c r="A41" s="55">
        <v>5</v>
      </c>
      <c r="B41" s="107" t="s">
        <v>57</v>
      </c>
      <c r="C41" s="103"/>
      <c r="D41" s="83"/>
      <c r="E41" s="83"/>
      <c r="F41" s="82"/>
      <c r="G41" s="83"/>
      <c r="H41" s="87"/>
    </row>
    <row r="42" spans="1:8" ht="12.75" thickBot="1">
      <c r="A42" s="99"/>
      <c r="B42" s="100" t="s">
        <v>46</v>
      </c>
      <c r="C42" s="78">
        <f>SUM(C37:C41)</f>
        <v>0.919</v>
      </c>
      <c r="D42" s="79">
        <f>SUM(D37:D41)</f>
        <v>0.471</v>
      </c>
      <c r="E42" s="79">
        <f>SUM(E37:E41)</f>
        <v>0.166</v>
      </c>
      <c r="F42" s="78"/>
      <c r="G42" s="79">
        <f>SUM(G37:G41)</f>
        <v>1.556</v>
      </c>
      <c r="H42" s="80"/>
    </row>
    <row r="43" spans="1:8" ht="12.75" customHeight="1" thickBot="1">
      <c r="A43" s="56"/>
      <c r="B43" s="59" t="s">
        <v>47</v>
      </c>
      <c r="C43" s="60"/>
      <c r="D43" s="53"/>
      <c r="E43" s="53">
        <f>C42+D42+E42</f>
        <v>1.556</v>
      </c>
      <c r="F43" s="76"/>
      <c r="G43" s="64"/>
      <c r="H43" s="61">
        <f>F42+G42+H42</f>
        <v>1.556</v>
      </c>
    </row>
    <row r="44" spans="1:8" ht="12.75" customHeight="1">
      <c r="A44" s="1"/>
      <c r="F44" s="63"/>
      <c r="G44" s="63"/>
      <c r="H44" s="6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6">
    <mergeCell ref="B3:H3"/>
    <mergeCell ref="B17:H17"/>
    <mergeCell ref="B31:H31"/>
    <mergeCell ref="C21:E21"/>
    <mergeCell ref="F21:H21"/>
    <mergeCell ref="B2:H2"/>
    <mergeCell ref="B4:H4"/>
    <mergeCell ref="C33:H33"/>
    <mergeCell ref="C35:E35"/>
    <mergeCell ref="F35:H35"/>
    <mergeCell ref="C5:H5"/>
    <mergeCell ref="C7:E7"/>
    <mergeCell ref="F7:H7"/>
    <mergeCell ref="C19:H19"/>
    <mergeCell ref="B18:H18"/>
    <mergeCell ref="B32:H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Windows User</cp:lastModifiedBy>
  <cp:lastPrinted>2019-08-28T11:48:53Z</cp:lastPrinted>
  <dcterms:created xsi:type="dcterms:W3CDTF">2005-04-27T19:59:24Z</dcterms:created>
  <dcterms:modified xsi:type="dcterms:W3CDTF">2019-08-28T19:43:31Z</dcterms:modified>
  <cp:category/>
  <cp:version/>
  <cp:contentType/>
  <cp:contentStatus/>
</cp:coreProperties>
</file>